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externalReferences>
    <externalReference r:id="rId2"/>
  </externalReferences>
  <definedNames>
    <definedName name="_Hlk36391092"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<sst xmlns="http://schemas.openxmlformats.org/spreadsheetml/2006/main" count="175" uniqueCount="114">
  <si>
    <t>曲沃县国家现代农业产业园重点项目表</t>
  </si>
  <si>
    <t>单位:万元</t>
  </si>
  <si>
    <t>序号</t>
  </si>
  <si>
    <t>项目名称</t>
  </si>
  <si>
    <t>建设内容</t>
  </si>
  <si>
    <t>建设主体</t>
  </si>
  <si>
    <t>建设地点</t>
  </si>
  <si>
    <t>建设期限（年）</t>
  </si>
  <si>
    <t>中央财政奖补资金支持内容</t>
  </si>
  <si>
    <t>支持方式</t>
  </si>
  <si>
    <t>总投资</t>
  </si>
  <si>
    <t>中央财政奖补</t>
  </si>
  <si>
    <t>地方财政</t>
  </si>
  <si>
    <t>社会资本</t>
  </si>
  <si>
    <r>
      <rPr>
        <b/>
        <sz val="11"/>
        <rFont val="Times New Roman"/>
        <charset val="134"/>
      </rPr>
      <t>2024</t>
    </r>
    <r>
      <rPr>
        <b/>
        <sz val="11"/>
        <rFont val="宋体"/>
        <charset val="134"/>
      </rPr>
      <t>年</t>
    </r>
  </si>
  <si>
    <r>
      <rPr>
        <b/>
        <sz val="11"/>
        <rFont val="Times New Roman"/>
        <charset val="134"/>
      </rPr>
      <t>2025</t>
    </r>
    <r>
      <rPr>
        <b/>
        <sz val="11"/>
        <rFont val="宋体"/>
        <charset val="134"/>
      </rPr>
      <t>年</t>
    </r>
  </si>
  <si>
    <r>
      <rPr>
        <b/>
        <sz val="11"/>
        <rFont val="Times New Roman"/>
        <charset val="134"/>
      </rPr>
      <t>2026</t>
    </r>
    <r>
      <rPr>
        <b/>
        <sz val="11"/>
        <rFont val="宋体"/>
        <charset val="134"/>
      </rPr>
      <t>年</t>
    </r>
  </si>
  <si>
    <t>年度投资</t>
  </si>
  <si>
    <t>中央投资</t>
  </si>
  <si>
    <t>合计</t>
  </si>
  <si>
    <t>（一）规模种养基础设施工程（7个）</t>
  </si>
  <si>
    <t>东湖羊标准化养殖基地项目</t>
  </si>
  <si>
    <t xml:space="preserve">在里村镇，史村镇，高显镇3个乡镇，采取“村集体经济组织＋农户”模式，由村集体经济组织建设东湖羊标准化养殖基地，带动农户入驻养殖，东湖羊存栏达到10万只以上。 </t>
  </si>
  <si>
    <t>里村镇、史村镇、高显镇村集体经济组织</t>
  </si>
  <si>
    <t>里村镇、史村镇、高显镇</t>
  </si>
  <si>
    <t>2024-2026</t>
  </si>
  <si>
    <t>支持建设20万平方米的标准化养殖基地，配套饲草库、兽医室、粪污处理等附属设施，完善智慧化管理、自动供水、自动清粪系统，购置饲草料加工、搅拌及投喂机械设备。</t>
  </si>
  <si>
    <t>先建后补</t>
  </si>
  <si>
    <t>设施蔬菜标准化生产示范基地建设项目</t>
  </si>
  <si>
    <t>新建智能化日光温室15栋；埋设输水管道3000m,购置安装200KVA变压器1台，架设低压输变电线路2000m以及硬化路面7500平方米。</t>
  </si>
  <si>
    <t>曲沃县农村集体经济发展有限责任公司</t>
  </si>
  <si>
    <t>高显镇</t>
  </si>
  <si>
    <t>主要用于15栋智能化日光温室及相应配套设施的建设，采取直接补助方式。</t>
  </si>
  <si>
    <t>直接补助</t>
  </si>
  <si>
    <t>新改扩建智能化日光温室示范项目</t>
  </si>
  <si>
    <t>新建15栋智能日光温室大棚，改造提升90栋日光温室大棚</t>
  </si>
  <si>
    <t>曲沃县史村镇农村集体经济发展有限责任公司</t>
  </si>
  <si>
    <t>史村镇</t>
  </si>
  <si>
    <t>新建15栋智能日光温室大棚，改造提升90栋日光温室大棚，涉及面积195亩，农户90户。</t>
  </si>
  <si>
    <t>玉米单产提升工程项目</t>
  </si>
  <si>
    <t>重点用于开展玉米等饲料单产提升关键薄弱环节基础设施建设，实现土壤墒情、气象监测能力覆盖，达到粮食综合生产能力的整体提升。</t>
  </si>
  <si>
    <t>曲沃县农业农村局</t>
  </si>
  <si>
    <t>含产业园在内全县域</t>
  </si>
  <si>
    <t>高标准农田建设提升改造项目</t>
  </si>
  <si>
    <r>
      <rPr>
        <sz val="11"/>
        <rFont val="宋体"/>
        <charset val="134"/>
      </rPr>
      <t>改造提升高标准农田</t>
    </r>
    <r>
      <rPr>
        <sz val="11"/>
        <rFont val="Times New Roman"/>
        <charset val="134"/>
      </rPr>
      <t>17.10</t>
    </r>
    <r>
      <rPr>
        <sz val="11"/>
        <rFont val="宋体"/>
        <charset val="134"/>
      </rPr>
      <t>万亩，耕地土壤改良</t>
    </r>
    <r>
      <rPr>
        <sz val="11"/>
        <rFont val="Times New Roman"/>
        <charset val="134"/>
      </rPr>
      <t>12.22</t>
    </r>
    <r>
      <rPr>
        <sz val="11"/>
        <rFont val="宋体"/>
        <charset val="134"/>
      </rPr>
      <t>万亩，建设管灌</t>
    </r>
    <r>
      <rPr>
        <sz val="11"/>
        <rFont val="Times New Roman"/>
        <charset val="134"/>
      </rPr>
      <t>11.75</t>
    </r>
    <r>
      <rPr>
        <sz val="11"/>
        <rFont val="宋体"/>
        <charset val="134"/>
      </rPr>
      <t>万亩、喷灌</t>
    </r>
    <r>
      <rPr>
        <sz val="11"/>
        <rFont val="Times New Roman"/>
        <charset val="134"/>
      </rPr>
      <t>0.47</t>
    </r>
    <r>
      <rPr>
        <sz val="11"/>
        <rFont val="宋体"/>
        <charset val="134"/>
      </rPr>
      <t>万亩，</t>
    </r>
    <r>
      <rPr>
        <sz val="11"/>
        <rFont val="Times New Roman"/>
        <charset val="134"/>
      </rPr>
      <t>1000</t>
    </r>
    <r>
      <rPr>
        <sz val="11"/>
        <rFont val="宋体"/>
        <charset val="134"/>
      </rPr>
      <t>立方米蓄水池</t>
    </r>
    <r>
      <rPr>
        <sz val="11"/>
        <rFont val="Times New Roman"/>
        <charset val="134"/>
      </rPr>
      <t>130</t>
    </r>
    <r>
      <rPr>
        <sz val="11"/>
        <rFont val="宋体"/>
        <charset val="134"/>
      </rPr>
      <t>座，田间道路</t>
    </r>
    <r>
      <rPr>
        <sz val="11"/>
        <rFont val="Times New Roman"/>
        <charset val="134"/>
      </rPr>
      <t>427.7</t>
    </r>
    <r>
      <rPr>
        <sz val="11"/>
        <rFont val="宋体"/>
        <charset val="134"/>
      </rPr>
      <t>公里，配套智能化管控系统设备</t>
    </r>
    <r>
      <rPr>
        <sz val="11"/>
        <rFont val="Times New Roman"/>
        <charset val="134"/>
      </rPr>
      <t>24</t>
    </r>
    <r>
      <rPr>
        <sz val="11"/>
        <rFont val="宋体"/>
        <charset val="134"/>
      </rPr>
      <t>台套、高压配电设施设备</t>
    </r>
    <r>
      <rPr>
        <sz val="11"/>
        <rFont val="Times New Roman"/>
        <charset val="134"/>
      </rPr>
      <t>24</t>
    </r>
    <r>
      <rPr>
        <sz val="11"/>
        <rFont val="宋体"/>
        <charset val="134"/>
      </rPr>
      <t>台套，购置农机设施设备</t>
    </r>
    <r>
      <rPr>
        <sz val="11"/>
        <rFont val="Times New Roman"/>
        <charset val="134"/>
      </rPr>
      <t>212</t>
    </r>
    <r>
      <rPr>
        <sz val="11"/>
        <rFont val="宋体"/>
        <charset val="134"/>
      </rPr>
      <t>台套等。</t>
    </r>
  </si>
  <si>
    <t>曲沃县农村集体经济发展有限公司</t>
  </si>
  <si>
    <t>高显镇、史村镇</t>
  </si>
  <si>
    <t>曲沃县2024年农村产业融合发展示范园建设项目</t>
  </si>
  <si>
    <r>
      <rPr>
        <sz val="11"/>
        <rFont val="Times New Roman"/>
        <charset val="134"/>
      </rPr>
      <t>1.</t>
    </r>
    <r>
      <rPr>
        <sz val="11"/>
        <rFont val="宋体"/>
        <charset val="134"/>
      </rPr>
      <t>水电路等基础设施工程：包括铺设园区道路</t>
    </r>
    <r>
      <rPr>
        <sz val="11"/>
        <rFont val="Times New Roman"/>
        <charset val="134"/>
      </rPr>
      <t>12</t>
    </r>
    <r>
      <rPr>
        <sz val="11"/>
        <rFont val="宋体"/>
        <charset val="134"/>
      </rPr>
      <t>公里、埋设输水管道</t>
    </r>
    <r>
      <rPr>
        <sz val="11"/>
        <rFont val="Times New Roman"/>
        <charset val="134"/>
      </rPr>
      <t>18</t>
    </r>
    <r>
      <rPr>
        <sz val="11"/>
        <rFont val="宋体"/>
        <charset val="134"/>
      </rPr>
      <t>公里、架设输变电线路</t>
    </r>
    <r>
      <rPr>
        <sz val="11"/>
        <rFont val="Times New Roman"/>
        <charset val="134"/>
      </rPr>
      <t>9</t>
    </r>
    <r>
      <rPr>
        <sz val="11"/>
        <rFont val="宋体"/>
        <charset val="134"/>
      </rPr>
      <t>公里、配套变压器</t>
    </r>
    <r>
      <rPr>
        <sz val="11"/>
        <rFont val="Times New Roman"/>
        <charset val="134"/>
      </rPr>
      <t>8</t>
    </r>
    <r>
      <rPr>
        <sz val="11"/>
        <rFont val="宋体"/>
        <charset val="134"/>
      </rPr>
      <t>套等。</t>
    </r>
    <r>
      <rPr>
        <sz val="11"/>
        <rFont val="Times New Roman"/>
        <charset val="134"/>
      </rPr>
      <t>2.</t>
    </r>
    <r>
      <rPr>
        <sz val="11"/>
        <rFont val="宋体"/>
        <charset val="134"/>
      </rPr>
      <t>农产品生产基地工程；包括新建标准化示范基地</t>
    </r>
    <r>
      <rPr>
        <sz val="11"/>
        <rFont val="Times New Roman"/>
        <charset val="134"/>
      </rPr>
      <t>1000</t>
    </r>
    <r>
      <rPr>
        <sz val="11"/>
        <rFont val="宋体"/>
        <charset val="134"/>
      </rPr>
      <t>亩、新建第六代蔬菜大棚</t>
    </r>
    <r>
      <rPr>
        <sz val="11"/>
        <rFont val="Times New Roman"/>
        <charset val="134"/>
      </rPr>
      <t>200</t>
    </r>
    <r>
      <rPr>
        <sz val="11"/>
        <rFont val="宋体"/>
        <charset val="134"/>
      </rPr>
      <t>亩、蔬菜设施改造</t>
    </r>
    <r>
      <rPr>
        <sz val="11"/>
        <rFont val="Times New Roman"/>
        <charset val="134"/>
      </rPr>
      <t>200</t>
    </r>
    <r>
      <rPr>
        <sz val="11"/>
        <rFont val="宋体"/>
        <charset val="134"/>
      </rPr>
      <t>栋、蔬菜大棚智能化设备安装</t>
    </r>
    <r>
      <rPr>
        <sz val="11"/>
        <rFont val="Times New Roman"/>
        <charset val="134"/>
      </rPr>
      <t>100</t>
    </r>
    <r>
      <rPr>
        <sz val="11"/>
        <rFont val="宋体"/>
        <charset val="134"/>
      </rPr>
      <t>栋、蔬菜交易中心改造</t>
    </r>
    <r>
      <rPr>
        <sz val="11"/>
        <rFont val="Times New Roman"/>
        <charset val="134"/>
      </rPr>
      <t>5000</t>
    </r>
    <r>
      <rPr>
        <sz val="11"/>
        <rFont val="宋体"/>
        <charset val="134"/>
      </rPr>
      <t>平方米等。</t>
    </r>
    <r>
      <rPr>
        <sz val="11"/>
        <rFont val="Times New Roman"/>
        <charset val="134"/>
      </rPr>
      <t>3.</t>
    </r>
    <r>
      <rPr>
        <sz val="11"/>
        <rFont val="宋体"/>
        <charset val="134"/>
      </rPr>
      <t>农产品深加工和仓储冷链物流基地</t>
    </r>
    <r>
      <rPr>
        <sz val="11"/>
        <rFont val="Times New Roman"/>
        <charset val="134"/>
      </rPr>
      <t>:</t>
    </r>
    <r>
      <rPr>
        <sz val="11"/>
        <rFont val="宋体"/>
        <charset val="134"/>
      </rPr>
      <t>包括建设果蔬分拣包装车间</t>
    </r>
    <r>
      <rPr>
        <sz val="11"/>
        <rFont val="Times New Roman"/>
        <charset val="134"/>
      </rPr>
      <t>2000</t>
    </r>
    <r>
      <rPr>
        <sz val="11"/>
        <rFont val="宋体"/>
        <charset val="134"/>
      </rPr>
      <t>平方米、预制菜加工车间</t>
    </r>
    <r>
      <rPr>
        <sz val="11"/>
        <rFont val="Times New Roman"/>
        <charset val="134"/>
      </rPr>
      <t>2000</t>
    </r>
    <r>
      <rPr>
        <sz val="11"/>
        <rFont val="宋体"/>
        <charset val="134"/>
      </rPr>
      <t>平方米、冷链仓储库房</t>
    </r>
    <r>
      <rPr>
        <sz val="11"/>
        <rFont val="Times New Roman"/>
        <charset val="134"/>
      </rPr>
      <t>3000</t>
    </r>
    <r>
      <rPr>
        <sz val="11"/>
        <rFont val="宋体"/>
        <charset val="134"/>
      </rPr>
      <t>平方米、产品质量检验中心</t>
    </r>
    <r>
      <rPr>
        <sz val="11"/>
        <rFont val="Times New Roman"/>
        <charset val="134"/>
      </rPr>
      <t>1000</t>
    </r>
    <r>
      <rPr>
        <sz val="11"/>
        <rFont val="宋体"/>
        <charset val="134"/>
      </rPr>
      <t>平方米等。</t>
    </r>
  </si>
  <si>
    <t>史村镇、高显镇</t>
  </si>
  <si>
    <t>2024-2025</t>
  </si>
  <si>
    <t>圆通晋南智创园项目</t>
  </si>
  <si>
    <r>
      <rPr>
        <sz val="11"/>
        <color theme="1"/>
        <rFont val="宋体"/>
        <charset val="134"/>
      </rPr>
      <t>用地规模</t>
    </r>
    <r>
      <rPr>
        <sz val="11"/>
        <color theme="1"/>
        <rFont val="Times New Roman"/>
        <charset val="134"/>
      </rPr>
      <t>150</t>
    </r>
    <r>
      <rPr>
        <sz val="11"/>
        <color theme="1"/>
        <rFont val="宋体"/>
        <charset val="134"/>
      </rPr>
      <t>亩，规划总建筑面积</t>
    </r>
    <r>
      <rPr>
        <sz val="11"/>
        <color theme="1"/>
        <rFont val="Times New Roman"/>
        <charset val="134"/>
      </rPr>
      <t>15</t>
    </r>
    <r>
      <rPr>
        <sz val="11"/>
        <color theme="1"/>
        <rFont val="宋体"/>
        <charset val="134"/>
      </rPr>
      <t>万平米。整合区域商贸资源，以数字化国际化物流服务为基础，建立圆通区域管理总部。建设区域集运中心，围绕羊肉和黄瓜重点产业，打造区域商贸物流枢纽，促进晋南地区商贸物流产业集聚发展。建设快递物流区、智慧云仓、区域电商运营总部、电商孵化区、园区服务区等重点板块。</t>
    </r>
  </si>
  <si>
    <t>圆通速递有限公司</t>
  </si>
  <si>
    <t>（二）产业链供应链完善提升工程（6个）</t>
  </si>
  <si>
    <t>东湖羊产业保障体系建设项目</t>
  </si>
  <si>
    <t>建设兽医实验室和动物疫病防控物资库，购置相关设施设备；协调农业、土地、金融、保险等部门为东湖羊产业发展提供保障服务。</t>
  </si>
  <si>
    <t>曲沃县畜牧中心</t>
  </si>
  <si>
    <t>为产业园东湖羊购买商业性肉羊养殖保险，每只羊入保费70元，其中财政补助50元，养殖户支付20元。</t>
  </si>
  <si>
    <t>曲沃麦茬羊肉及羊汤预制菜加工项目</t>
  </si>
  <si>
    <t>项目总占地面积6.5亩，总建筑面积2450平方米。
1.新建生产厂房1200平方米，库房、原料冷冻库1650 平方米，新建研发中心、产品销售展示中心800平方米；
2.新购置曲沃麦茬羊肉及羊汤预制菜加工生产线一条,冷藏车一辆，运输车一辆；
3.配套建设厂区内400KW配电室及道路、给排水、绿化、亮化、垃圾收集等相关辅助设施；
4.在曲沃县城建立曲沃麦茬羊肉专营店进行品牌推广与宣传。</t>
  </si>
  <si>
    <t>临汾玉生食品股份有限公司</t>
  </si>
  <si>
    <t>1.支持对羊杂汤、羊肉汤等产品进行品质提升和包装设计优化；
2.支持包括但不限于质量体系认证、标准化验室建设、第三方质量安全检测等。
3.支持国家农产品地理标志—“曲沃麦茬羊肉”品牌推广与宣传，每年参加4个以上省内外展销会、推介会；
4.支持质量安全能力建设、生产过程智能化检测能力建设、检测人员配置与能力建设。
5.与山西农大食品科学与工程学院开展合作研发新产品。</t>
  </si>
  <si>
    <t>曲沃县农副产品深加工及冷链仓储物流建设项目</t>
  </si>
  <si>
    <t>建设农产品加工存储厂房40624平方米、农产品流通交易中心5400平方米、多温库9108平方米、污水处理设施800平方米、消防水池511平方米等；购置农副产品加工生产线10套、信息管理集采供应平台1套、检验检疫实验室设备1套、生物育种设备1套、冷链运输及装卸车辆45辆，配套水电路网等基础设施等。</t>
  </si>
  <si>
    <t>晋之源农业开发有限公司</t>
  </si>
  <si>
    <t>1.主要用于肉羊育种扩繁-育肥-屠宰-加工-仓储-物流-销售为一体农产品质量追溯体系建设；
2.升级原服务种植业的大数据平台，扩展功能以服务于肉羊及农副产品加工数据收集及监测；
3.购置检验检测设备及生物育种设备。</t>
  </si>
  <si>
    <t>年产8000吨蔬菜制品深加工设施建设项目</t>
  </si>
  <si>
    <t>改扩建生产厂房9000平米，建设蔬菜挑选车间4500平米，成品库房6000平米，冷藏库2400平米；购置蔬菜加工流水线3条、色选机3台套、自动包装机6台套、装卸叉车2辆、周转筐1.5万个、周转托盘3000个；道路硬化9000平米，给排水管网7000米，低压供电线路3000米，低压蒸汽管道安装2100米等。</t>
  </si>
  <si>
    <t>山西万万食品有限公司</t>
  </si>
  <si>
    <t>曲沃县预制菜加工配送产业一体化项目</t>
  </si>
  <si>
    <t>主要建设总面积4121平米三层加工厂房一栋，包含研发体验中心、生产加工车间、恒温车间、制冰车间、速冻车间、成品包装车间、冷链仓储库等，配套预制菜清洗、加工、包装、储存等相关设施设备。</t>
  </si>
  <si>
    <t>山西隆鑫晟食品有限责任公司</t>
  </si>
  <si>
    <t>肉羊屠宰加工厂项目</t>
  </si>
  <si>
    <r>
      <rPr>
        <sz val="11"/>
        <rFont val="宋体"/>
        <charset val="134"/>
      </rPr>
      <t>建设完善屠宰加工、分割包装、冷冻保鲜，质量检测、冷链运转、信息聚集、污水处理等设施设备，年屠宰加工肉羊</t>
    </r>
    <r>
      <rPr>
        <sz val="11"/>
        <rFont val="Times New Roman"/>
        <charset val="134"/>
      </rPr>
      <t>30</t>
    </r>
    <r>
      <rPr>
        <sz val="11"/>
        <rFont val="宋体"/>
        <charset val="134"/>
      </rPr>
      <t>万只。</t>
    </r>
  </si>
  <si>
    <t>（三）科技创新平台建设工程（2个）</t>
  </si>
  <si>
    <t>东湖羊养殖全产业链服务项目</t>
  </si>
  <si>
    <t>组建20余人的东湖羊全产业链技术服务团队，购置防疫、监测、诊断等设施设备，在各个乡镇设立技术服务站，为东湖羊产业提供同期发情、人工授精、疫病防治等服务，对饲草种植、饲料加工、种养循环等业务进行技术指导。</t>
  </si>
  <si>
    <t>山西垚鑫农业科技发展有限公司</t>
  </si>
  <si>
    <t>史村镇、里村镇、高显镇</t>
  </si>
  <si>
    <t>为产业园三个乡镇100多个养殖户50000只能繁母羊开展同期发情、人工授精、孕期监测等技术服务，并进行布病抗原检测和疫病防治服务。</t>
  </si>
  <si>
    <t>博士工作站建设项目</t>
  </si>
  <si>
    <t>1.建立一个蔬菜博士工作站，开展黄瓜等新品种选育，配套栽培技术和特异性遗传机理等研究。
2.建设一个预制菜博士工作站，开展黄瓜等预制菜研发和关键技术研究，进行黄瓜等预制菜加工关键技术研究。
3.建设一个果树博士工作站，开展玉露香梨标准化栽培技术研究和枣新品种选育及高效栽培技术研究；建设形成葡萄优质高效标准化栽培模式、苹果水肥一体化省力化栽培模式。</t>
  </si>
  <si>
    <t>智慧菜谷发展服务中心</t>
  </si>
  <si>
    <t>1.主要用于开展龙王池莲菜传统优质地方 品种脱毒快繁技术研究，露地蔬菜大蒜、洋葱进行生态种植技术试 验与研究，制定莲藕种植技术规程标准。
2.支持果蔬及食用菌类预制菜熟制、杀菌相关工艺研发，以及鲜切果蔬关键技术研究。
3.支持玉露香梨标准化栽培技术研究与集成；葡萄优质高效标准化栽培模式；苹果水肥药一体化省力化栽培模式：枣新品种选育及高效栽培技术。</t>
  </si>
  <si>
    <r>
      <rPr>
        <b/>
        <sz val="11"/>
        <rFont val="宋体"/>
        <charset val="134"/>
      </rPr>
      <t>（四）智慧农业建设工程（</t>
    </r>
    <r>
      <rPr>
        <b/>
        <sz val="11"/>
        <rFont val="Times New Roman"/>
        <charset val="134"/>
      </rPr>
      <t>1</t>
    </r>
    <r>
      <rPr>
        <b/>
        <sz val="11"/>
        <rFont val="宋体"/>
        <charset val="134"/>
      </rPr>
      <t>个）</t>
    </r>
  </si>
  <si>
    <t>省级智慧农业示范县项目</t>
  </si>
  <si>
    <r>
      <rPr>
        <sz val="11"/>
        <rFont val="宋体"/>
        <charset val="134"/>
      </rPr>
      <t>安装</t>
    </r>
    <r>
      <rPr>
        <sz val="11"/>
        <rFont val="Times New Roman"/>
        <charset val="134"/>
      </rPr>
      <t>100</t>
    </r>
    <r>
      <rPr>
        <sz val="11"/>
        <rFont val="宋体"/>
        <charset val="134"/>
      </rPr>
      <t>栋温室智能化设备，配套软件系统等。</t>
    </r>
  </si>
  <si>
    <t>（五）农产品认证与品牌培育工程（3个）</t>
  </si>
  <si>
    <t>“晋之源”区域公共品牌建设项目</t>
  </si>
  <si>
    <t xml:space="preserve">1.“晋之源”区域公共品牌VI设计及系列产品包装图标。
2.开展品牌宣传推广、信息展示。
3.制定品牌标准、强化品牌认证、提升特优产品品质。
</t>
  </si>
  <si>
    <t>1.“晋之源”区域公共品牌VI设计及系列产品包装图标。
2.开展品牌宣传推广、信息展示。
3.制定品牌标准、强化品牌认证、提升特优产品品质。</t>
  </si>
  <si>
    <t>重大病虫疫情区域应急防控设施及物资储备库建设项目</t>
  </si>
  <si>
    <r>
      <rPr>
        <sz val="11"/>
        <rFont val="宋体"/>
        <charset val="134"/>
      </rPr>
      <t>主要新建应急防控设施和物资储备库</t>
    </r>
    <r>
      <rPr>
        <sz val="11"/>
        <rFont val="Times New Roman"/>
        <charset val="134"/>
      </rPr>
      <t>2000</t>
    </r>
    <r>
      <rPr>
        <sz val="11"/>
        <rFont val="宋体"/>
        <charset val="134"/>
      </rPr>
      <t>㎡，配套建设作业通道，满足装卸、转运、维修等需要，并完善配套电气、给排水、室外道路、绿化等附属设施建设。</t>
    </r>
  </si>
  <si>
    <t>畜禽粪污资源化利用项目</t>
  </si>
  <si>
    <t>1.养殖场户配套粪污收集、储存、处理设施。
2、种植大户（合作社）配套有机粪水还田设施。
3、资源化利用中心建设年产有机肥20万吨加工生产线1条，年处理粪污60万吨。</t>
  </si>
  <si>
    <t>（六）联农带农增收工程（5个）</t>
  </si>
  <si>
    <t>东湖羊繁育能力提升项目</t>
  </si>
  <si>
    <t>1、建设标准化羊舍10栋13500平方米，并配套相关设施设备。2、引进种羊2万只，年繁育东湖羊50000只。3、与中国农大、山西农大开展校企合作，通过应用同期发情、人工授精、胚胎移植等生物技术，提升东湖羊繁育能力和品质。</t>
  </si>
  <si>
    <t>山西亿宸农牧发展有限公司</t>
  </si>
  <si>
    <t>1、与中国农大、山西农大进行产学研技术合作。2、引进智能化检测监测设备，以及种羊生产性能测定、精液智能溯源管理系统。3、实施胚胎移植技术，加快东弗里生种羊繁育速度，提升种羊品质。4、开展20000只以上初代种羊多胎优势基因检测。5、对养殖户及相关从业人员进行技术培训。</t>
  </si>
  <si>
    <t>黄瓜等预制菜加工项目</t>
  </si>
  <si>
    <t xml:space="preserve">项目总投资4000万元。建设6500㎡的标准钢结构厂房，其中：加工区3000㎡，原料区1200㎡，成品区900㎡，耗材库房1400㎡。购置果蔬及其他成套设备2套，包括：筛选、清洗、分级、切条、切片、搅拌、灌装、包装等，以及化验设备仪器与运输车辆等。完成办公区、研发区等公用场地装修及配套等工作。 </t>
  </si>
  <si>
    <t>山西省曲沃县里村镇南柴村股份经济联合社</t>
  </si>
  <si>
    <t>里村镇</t>
  </si>
  <si>
    <t>项目建成后每年加工黄瓜等蔬菜2000吨，带动3个乡镇小农户3000余栋设施大棚，延长种植时间达2-4个月，大幅增加农户收入，年增收超5000元/亩。</t>
  </si>
  <si>
    <t>农业产业化联合体培育组建项目</t>
  </si>
  <si>
    <r>
      <rPr>
        <sz val="11"/>
        <rFont val="宋体"/>
        <charset val="134"/>
      </rPr>
      <t>新建</t>
    </r>
    <r>
      <rPr>
        <sz val="11"/>
        <rFont val="Times New Roman"/>
        <charset val="134"/>
      </rPr>
      <t>2</t>
    </r>
    <r>
      <rPr>
        <sz val="11"/>
        <rFont val="宋体"/>
        <charset val="134"/>
      </rPr>
      <t>家农业产业化联合体，对联合体内经营主体开展生产经营及与农民开展订单农业，建立产销对接机制等活动进行奖补。</t>
    </r>
  </si>
  <si>
    <t>史村镇、高显镇、里村镇</t>
  </si>
  <si>
    <t xml:space="preserve"> </t>
  </si>
  <si>
    <t>农业社会化服务体系建设项目</t>
  </si>
  <si>
    <t>支持龙头企业、玉米合作社等经营主体开展全链条、全过程农业社会化服务，建立专业的社会化服务机构，提升服务机构的服务范围和服务水平。</t>
  </si>
  <si>
    <t>新型职业农民培训项目</t>
  </si>
  <si>
    <t>健全农民创新创业孵化园的培训与创新创业孵化功能，围绕主导产业的种植、生产、病虫害防治等各环节进行技术培训，并开展农业经营人才和电商人才培训。</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</si>
</sst>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8">
    <font>
      <sz val="11"/>
      <color theme="1"/>
      <name val="宋体"/>
      <charset val="134"/>
      <scheme val="minor"/>
    </font>
    <font>
      <sz val="20"/>
      <name val="方正小标宋简体"/>
      <charset val="134"/>
    </font>
    <font>
      <sz val="11"/>
      <name val="宋体"/>
      <charset val="134"/>
    </font>
    <font>
      <b/>
      <sz val="11"/>
      <name val="宋体"/>
      <charset val="134"/>
    </font>
    <font>
      <b/>
      <sz val="11"/>
      <name val="Times New Roman"/>
      <charset val="134"/>
    </font>
    <font>
      <sz val="11"/>
      <name val="Times New Roman"/>
      <charset val="134"/>
    </font>
    <font>
      <sz val="11"/>
      <color theme="1"/>
      <name val="Times New Roman"/>
      <charset val="134"/>
    </font>
    <font>
      <sz val="11"/>
      <color theme="1"/>
      <name val="宋体"/>
      <charset val="134"/>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7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0" borderId="7"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9"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0" borderId="9"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2" fillId="2" borderId="1"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3" fontId="4" fillId="0" borderId="8"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3" fontId="5" fillId="2" borderId="8" xfId="0" applyNumberFormat="1" applyFont="1" applyFill="1" applyBorder="1" applyAlignment="1">
      <alignment horizontal="center" vertical="center" wrapText="1"/>
    </xf>
    <xf numFmtId="3" fontId="5" fillId="0" borderId="8" xfId="0" applyNumberFormat="1" applyFont="1" applyFill="1" applyBorder="1" applyAlignment="1">
      <alignment horizontal="center" vertical="center" wrapText="1"/>
    </xf>
    <xf numFmtId="176" fontId="5" fillId="2" borderId="8"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9992;&#25143;&#30446;&#24405;\&#25105;&#30340;&#25991;&#26723;\WeChat%20Files\wxid_tjwavd2j30ug21\FileStorage\File\2024-05\&#38468;&#20214;1&#65306;&#26354;&#27779;&#21439;&#22269;&#23478;&#29616;&#20195;&#20892;&#19994;&#20135;&#19994;&#22253;&#37325;&#28857;&#39033;&#30446;&#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资金分配表"/>
      <sheetName val="中央资金分配表 （0320上会讨论稿打印）"/>
      <sheetName val="曲沃县23个重点项目资金分配表 （0520会后修改）"/>
      <sheetName val="创建方案年度投资计划"/>
      <sheetName val="投资占比"/>
      <sheetName val="创建方案资金筹措"/>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6"/>
  <sheetViews>
    <sheetView tabSelected="1" zoomScale="70" zoomScaleNormal="70" workbookViewId="0">
      <selection activeCell="A1" sqref="A1:X1"/>
    </sheetView>
  </sheetViews>
  <sheetFormatPr defaultColWidth="9" defaultRowHeight="13.5"/>
  <cols>
    <col min="3" max="3" width="30" customWidth="1"/>
    <col min="7" max="7" width="22.675" customWidth="1"/>
  </cols>
  <sheetData>
    <row r="1" ht="26.25" spans="1:24">
      <c r="A1" s="1" t="s">
        <v>0</v>
      </c>
      <c r="B1" s="1"/>
      <c r="C1" s="1"/>
      <c r="D1" s="1"/>
      <c r="E1" s="1"/>
      <c r="F1" s="1"/>
      <c r="G1" s="1"/>
      <c r="H1" s="1"/>
      <c r="I1" s="38"/>
      <c r="J1" s="38"/>
      <c r="K1" s="1"/>
      <c r="L1" s="1"/>
      <c r="M1" s="38"/>
      <c r="N1" s="38"/>
      <c r="O1" s="1"/>
      <c r="P1" s="1"/>
      <c r="Q1" s="38"/>
      <c r="R1" s="38"/>
      <c r="S1" s="1"/>
      <c r="T1" s="1"/>
      <c r="U1" s="38"/>
      <c r="V1" s="38"/>
      <c r="W1" s="1"/>
      <c r="X1" s="1"/>
    </row>
    <row r="2" spans="1:24">
      <c r="A2" s="2" t="s">
        <v>1</v>
      </c>
      <c r="B2" s="2"/>
      <c r="C2" s="2"/>
      <c r="D2" s="2"/>
      <c r="E2" s="2"/>
      <c r="F2" s="2"/>
      <c r="G2" s="2"/>
      <c r="H2" s="2"/>
      <c r="I2" s="39"/>
      <c r="J2" s="39"/>
      <c r="K2" s="2"/>
      <c r="L2" s="2"/>
      <c r="M2" s="39"/>
      <c r="N2" s="39"/>
      <c r="O2" s="2"/>
      <c r="P2" s="2"/>
      <c r="Q2" s="39"/>
      <c r="R2" s="39"/>
      <c r="S2" s="2"/>
      <c r="T2" s="2"/>
      <c r="U2" s="39"/>
      <c r="V2" s="39"/>
      <c r="W2" s="2"/>
      <c r="X2" s="2"/>
    </row>
    <row r="3" ht="14.25" spans="1:24">
      <c r="A3" s="3" t="s">
        <v>2</v>
      </c>
      <c r="B3" s="3" t="s">
        <v>3</v>
      </c>
      <c r="C3" s="3" t="s">
        <v>4</v>
      </c>
      <c r="D3" s="3" t="s">
        <v>5</v>
      </c>
      <c r="E3" s="3" t="s">
        <v>6</v>
      </c>
      <c r="F3" s="3" t="s">
        <v>7</v>
      </c>
      <c r="G3" s="3" t="s">
        <v>8</v>
      </c>
      <c r="H3" s="3" t="s">
        <v>9</v>
      </c>
      <c r="I3" s="40" t="s">
        <v>10</v>
      </c>
      <c r="J3" s="40" t="s">
        <v>11</v>
      </c>
      <c r="K3" s="3" t="s">
        <v>12</v>
      </c>
      <c r="L3" s="3" t="s">
        <v>13</v>
      </c>
      <c r="M3" s="41" t="s">
        <v>14</v>
      </c>
      <c r="N3" s="41"/>
      <c r="O3" s="33"/>
      <c r="P3" s="33"/>
      <c r="Q3" s="41" t="s">
        <v>15</v>
      </c>
      <c r="R3" s="41"/>
      <c r="S3" s="33"/>
      <c r="T3" s="33"/>
      <c r="U3" s="41" t="s">
        <v>16</v>
      </c>
      <c r="V3" s="41"/>
      <c r="W3" s="33"/>
      <c r="X3" s="33"/>
    </row>
    <row r="4" spans="1:24">
      <c r="A4" s="4"/>
      <c r="B4" s="4"/>
      <c r="C4" s="5"/>
      <c r="D4" s="5"/>
      <c r="E4" s="5"/>
      <c r="F4" s="5"/>
      <c r="G4" s="5"/>
      <c r="H4" s="5"/>
      <c r="I4" s="42"/>
      <c r="J4" s="42"/>
      <c r="K4" s="4"/>
      <c r="L4" s="4"/>
      <c r="M4" s="43" t="s">
        <v>17</v>
      </c>
      <c r="N4" s="44" t="s">
        <v>18</v>
      </c>
      <c r="O4" s="45" t="s">
        <v>12</v>
      </c>
      <c r="P4" s="5" t="s">
        <v>13</v>
      </c>
      <c r="Q4" s="43" t="s">
        <v>17</v>
      </c>
      <c r="R4" s="44" t="s">
        <v>18</v>
      </c>
      <c r="S4" s="45" t="s">
        <v>12</v>
      </c>
      <c r="T4" s="5" t="s">
        <v>13</v>
      </c>
      <c r="U4" s="43" t="s">
        <v>17</v>
      </c>
      <c r="V4" s="67" t="s">
        <v>18</v>
      </c>
      <c r="W4" s="68" t="s">
        <v>12</v>
      </c>
      <c r="X4" s="5" t="s">
        <v>13</v>
      </c>
    </row>
    <row r="5" ht="14.25" spans="1:24">
      <c r="A5" s="6" t="s">
        <v>19</v>
      </c>
      <c r="B5" s="7"/>
      <c r="C5" s="7"/>
      <c r="D5" s="7"/>
      <c r="E5" s="7"/>
      <c r="F5" s="7"/>
      <c r="G5" s="7"/>
      <c r="H5" s="7"/>
      <c r="I5" s="46">
        <f t="shared" ref="I5:X5" si="0">I6+I14+I21+I24+I26+I30</f>
        <v>204119</v>
      </c>
      <c r="J5" s="46">
        <f t="shared" si="0"/>
        <v>10000</v>
      </c>
      <c r="K5" s="46">
        <f t="shared" si="0"/>
        <v>42930</v>
      </c>
      <c r="L5" s="46">
        <f t="shared" si="0"/>
        <v>151189</v>
      </c>
      <c r="M5" s="46">
        <f t="shared" si="0"/>
        <v>77180</v>
      </c>
      <c r="N5" s="46">
        <f t="shared" si="0"/>
        <v>3000</v>
      </c>
      <c r="O5" s="46">
        <f t="shared" si="0"/>
        <v>15170</v>
      </c>
      <c r="P5" s="46">
        <f t="shared" si="0"/>
        <v>59010</v>
      </c>
      <c r="Q5" s="46">
        <f t="shared" si="0"/>
        <v>90039</v>
      </c>
      <c r="R5" s="46">
        <f t="shared" si="0"/>
        <v>3000</v>
      </c>
      <c r="S5" s="46">
        <f t="shared" si="0"/>
        <v>19270</v>
      </c>
      <c r="T5" s="46">
        <f t="shared" si="0"/>
        <v>67769</v>
      </c>
      <c r="U5" s="46">
        <f t="shared" si="0"/>
        <v>36900</v>
      </c>
      <c r="V5" s="46">
        <f t="shared" si="0"/>
        <v>4000</v>
      </c>
      <c r="W5" s="46">
        <f t="shared" si="0"/>
        <v>8490</v>
      </c>
      <c r="X5" s="46">
        <f t="shared" si="0"/>
        <v>24410</v>
      </c>
    </row>
    <row r="6" ht="14.25" spans="1:24">
      <c r="A6" s="8" t="s">
        <v>20</v>
      </c>
      <c r="B6" s="9"/>
      <c r="C6" s="10"/>
      <c r="D6" s="11"/>
      <c r="E6" s="11"/>
      <c r="F6" s="11"/>
      <c r="G6" s="11"/>
      <c r="H6" s="11"/>
      <c r="I6" s="47">
        <f t="shared" ref="I6:X6" si="1">SUM(I7:I13)</f>
        <v>112994</v>
      </c>
      <c r="J6" s="47">
        <f t="shared" si="1"/>
        <v>2950</v>
      </c>
      <c r="K6" s="48">
        <f t="shared" si="1"/>
        <v>32400</v>
      </c>
      <c r="L6" s="48">
        <f t="shared" si="1"/>
        <v>77644</v>
      </c>
      <c r="M6" s="47">
        <f t="shared" si="1"/>
        <v>44720</v>
      </c>
      <c r="N6" s="47">
        <f t="shared" si="1"/>
        <v>1100</v>
      </c>
      <c r="O6" s="48">
        <f t="shared" si="1"/>
        <v>10400</v>
      </c>
      <c r="P6" s="48">
        <f t="shared" si="1"/>
        <v>33220</v>
      </c>
      <c r="Q6" s="47">
        <f t="shared" si="1"/>
        <v>50174</v>
      </c>
      <c r="R6" s="47">
        <f t="shared" si="1"/>
        <v>950</v>
      </c>
      <c r="S6" s="48">
        <f t="shared" si="1"/>
        <v>15000</v>
      </c>
      <c r="T6" s="48">
        <f t="shared" si="1"/>
        <v>34224</v>
      </c>
      <c r="U6" s="47">
        <f t="shared" si="1"/>
        <v>18100</v>
      </c>
      <c r="V6" s="47">
        <f t="shared" si="1"/>
        <v>900</v>
      </c>
      <c r="W6" s="48">
        <f t="shared" si="1"/>
        <v>7000</v>
      </c>
      <c r="X6" s="48">
        <f t="shared" si="1"/>
        <v>10200</v>
      </c>
    </row>
    <row r="7" ht="121" customHeight="1" spans="1:24">
      <c r="A7" s="12">
        <v>1</v>
      </c>
      <c r="B7" s="13" t="s">
        <v>21</v>
      </c>
      <c r="C7" s="14" t="s">
        <v>22</v>
      </c>
      <c r="D7" s="15" t="s">
        <v>23</v>
      </c>
      <c r="E7" s="15" t="s">
        <v>24</v>
      </c>
      <c r="F7" s="12" t="s">
        <v>25</v>
      </c>
      <c r="G7" s="14" t="s">
        <v>26</v>
      </c>
      <c r="H7" s="15" t="s">
        <v>27</v>
      </c>
      <c r="I7" s="49">
        <v>25000</v>
      </c>
      <c r="J7" s="49">
        <v>1800</v>
      </c>
      <c r="K7" s="50">
        <v>0</v>
      </c>
      <c r="L7" s="50">
        <f t="shared" ref="L7:L10" si="2">I7-K7-J7</f>
        <v>23200</v>
      </c>
      <c r="M7" s="49">
        <v>11600</v>
      </c>
      <c r="N7" s="51">
        <v>600</v>
      </c>
      <c r="O7" s="52">
        <v>0</v>
      </c>
      <c r="P7" s="50">
        <f t="shared" ref="P7:P12" si="3">M7-N7-O7</f>
        <v>11000</v>
      </c>
      <c r="Q7" s="49">
        <v>7700</v>
      </c>
      <c r="R7" s="51">
        <v>600</v>
      </c>
      <c r="S7" s="52">
        <v>0</v>
      </c>
      <c r="T7" s="50">
        <f t="shared" ref="T7:T11" si="4">Q7-R7-S7</f>
        <v>7100</v>
      </c>
      <c r="U7" s="49">
        <f t="shared" ref="U7:U10" si="5">I7-M7-Q7</f>
        <v>5700</v>
      </c>
      <c r="V7" s="69">
        <v>600</v>
      </c>
      <c r="W7" s="70">
        <v>0</v>
      </c>
      <c r="X7" s="50">
        <f t="shared" ref="X7:X12" si="6">U7-V7-W7</f>
        <v>5100</v>
      </c>
    </row>
    <row r="8" ht="83" customHeight="1" spans="1:24">
      <c r="A8" s="12">
        <v>2</v>
      </c>
      <c r="B8" s="15" t="s">
        <v>28</v>
      </c>
      <c r="C8" s="14" t="s">
        <v>29</v>
      </c>
      <c r="D8" s="15" t="s">
        <v>30</v>
      </c>
      <c r="E8" s="15" t="s">
        <v>31</v>
      </c>
      <c r="F8" s="12">
        <v>2024</v>
      </c>
      <c r="G8" s="16" t="s">
        <v>32</v>
      </c>
      <c r="H8" s="15" t="s">
        <v>33</v>
      </c>
      <c r="I8" s="53">
        <v>820</v>
      </c>
      <c r="J8" s="53">
        <v>300</v>
      </c>
      <c r="K8" s="54">
        <v>400</v>
      </c>
      <c r="L8" s="54">
        <f t="shared" si="2"/>
        <v>120</v>
      </c>
      <c r="M8" s="53">
        <v>820</v>
      </c>
      <c r="N8" s="55">
        <v>300</v>
      </c>
      <c r="O8" s="56">
        <v>400</v>
      </c>
      <c r="P8" s="56">
        <f t="shared" si="3"/>
        <v>120</v>
      </c>
      <c r="Q8" s="55">
        <v>0</v>
      </c>
      <c r="R8" s="55">
        <v>0</v>
      </c>
      <c r="S8" s="54">
        <v>0</v>
      </c>
      <c r="T8" s="54">
        <f t="shared" si="4"/>
        <v>0</v>
      </c>
      <c r="U8" s="53">
        <f t="shared" si="5"/>
        <v>0</v>
      </c>
      <c r="V8" s="53">
        <v>0</v>
      </c>
      <c r="W8" s="54">
        <v>0</v>
      </c>
      <c r="X8" s="54">
        <f t="shared" si="6"/>
        <v>0</v>
      </c>
    </row>
    <row r="9" ht="67.5" spans="1:24">
      <c r="A9" s="12">
        <v>3</v>
      </c>
      <c r="B9" s="15" t="s">
        <v>34</v>
      </c>
      <c r="C9" s="14" t="s">
        <v>35</v>
      </c>
      <c r="D9" s="15" t="s">
        <v>36</v>
      </c>
      <c r="E9" s="15" t="s">
        <v>37</v>
      </c>
      <c r="F9" s="12" t="s">
        <v>25</v>
      </c>
      <c r="G9" s="16" t="s">
        <v>38</v>
      </c>
      <c r="H9" s="17" t="s">
        <v>33</v>
      </c>
      <c r="I9" s="57">
        <v>1150</v>
      </c>
      <c r="J9" s="58">
        <v>850</v>
      </c>
      <c r="K9" s="19">
        <v>0</v>
      </c>
      <c r="L9" s="19">
        <v>300</v>
      </c>
      <c r="M9" s="58">
        <v>300</v>
      </c>
      <c r="N9" s="58">
        <v>200</v>
      </c>
      <c r="O9" s="19">
        <v>0</v>
      </c>
      <c r="P9" s="19">
        <v>100</v>
      </c>
      <c r="Q9" s="58">
        <v>450</v>
      </c>
      <c r="R9" s="58">
        <v>350</v>
      </c>
      <c r="S9" s="19">
        <v>0</v>
      </c>
      <c r="T9" s="19">
        <v>100</v>
      </c>
      <c r="U9" s="58">
        <v>400</v>
      </c>
      <c r="V9" s="58">
        <v>300</v>
      </c>
      <c r="W9" s="19">
        <v>0</v>
      </c>
      <c r="X9" s="19">
        <v>100</v>
      </c>
    </row>
    <row r="10" ht="74" customHeight="1" spans="1:24">
      <c r="A10" s="12">
        <v>4</v>
      </c>
      <c r="B10" s="15" t="s">
        <v>39</v>
      </c>
      <c r="C10" s="14" t="s">
        <v>40</v>
      </c>
      <c r="D10" s="15" t="s">
        <v>41</v>
      </c>
      <c r="E10" s="15" t="s">
        <v>42</v>
      </c>
      <c r="F10" s="12">
        <v>2025</v>
      </c>
      <c r="G10" s="12"/>
      <c r="H10" s="12"/>
      <c r="I10" s="59">
        <v>3000</v>
      </c>
      <c r="J10" s="59">
        <v>0</v>
      </c>
      <c r="K10" s="60">
        <v>3000</v>
      </c>
      <c r="L10" s="60">
        <f t="shared" si="2"/>
        <v>0</v>
      </c>
      <c r="M10" s="61">
        <v>0</v>
      </c>
      <c r="N10" s="61">
        <v>0</v>
      </c>
      <c r="O10" s="62">
        <v>0</v>
      </c>
      <c r="P10" s="62">
        <f t="shared" si="3"/>
        <v>0</v>
      </c>
      <c r="Q10" s="59">
        <v>3000</v>
      </c>
      <c r="R10" s="61">
        <v>0</v>
      </c>
      <c r="S10" s="60">
        <v>3000</v>
      </c>
      <c r="T10" s="60">
        <f t="shared" si="4"/>
        <v>0</v>
      </c>
      <c r="U10" s="59">
        <f t="shared" si="5"/>
        <v>0</v>
      </c>
      <c r="V10" s="61">
        <v>0</v>
      </c>
      <c r="W10" s="62">
        <v>0</v>
      </c>
      <c r="X10" s="60">
        <f t="shared" si="6"/>
        <v>0</v>
      </c>
    </row>
    <row r="11" ht="170" customHeight="1" spans="1:24">
      <c r="A11" s="12">
        <v>5</v>
      </c>
      <c r="B11" s="15" t="s">
        <v>43</v>
      </c>
      <c r="C11" s="14" t="s">
        <v>44</v>
      </c>
      <c r="D11" s="15" t="s">
        <v>45</v>
      </c>
      <c r="E11" s="15" t="s">
        <v>46</v>
      </c>
      <c r="F11" s="12" t="s">
        <v>25</v>
      </c>
      <c r="G11" s="15"/>
      <c r="H11" s="15"/>
      <c r="I11" s="49">
        <v>25000</v>
      </c>
      <c r="J11" s="49">
        <v>0</v>
      </c>
      <c r="K11" s="50">
        <v>25000</v>
      </c>
      <c r="L11" s="50">
        <f>I11-J11-K11</f>
        <v>0</v>
      </c>
      <c r="M11" s="49">
        <v>8000</v>
      </c>
      <c r="N11" s="51">
        <v>0</v>
      </c>
      <c r="O11" s="50">
        <v>8000</v>
      </c>
      <c r="P11" s="52">
        <f t="shared" si="3"/>
        <v>0</v>
      </c>
      <c r="Q11" s="49">
        <v>10000</v>
      </c>
      <c r="R11" s="51">
        <v>0</v>
      </c>
      <c r="S11" s="50">
        <v>10000</v>
      </c>
      <c r="T11" s="52">
        <f t="shared" si="4"/>
        <v>0</v>
      </c>
      <c r="U11" s="49">
        <v>7000</v>
      </c>
      <c r="V11" s="51">
        <v>0</v>
      </c>
      <c r="W11" s="50">
        <v>7000</v>
      </c>
      <c r="X11" s="52">
        <f t="shared" si="6"/>
        <v>0</v>
      </c>
    </row>
    <row r="12" ht="238" customHeight="1" spans="1:24">
      <c r="A12" s="12">
        <v>6</v>
      </c>
      <c r="B12" s="15" t="s">
        <v>47</v>
      </c>
      <c r="C12" s="18" t="s">
        <v>48</v>
      </c>
      <c r="D12" s="15" t="s">
        <v>45</v>
      </c>
      <c r="E12" s="15" t="s">
        <v>49</v>
      </c>
      <c r="F12" s="12" t="s">
        <v>50</v>
      </c>
      <c r="G12" s="12"/>
      <c r="H12" s="12"/>
      <c r="I12" s="49">
        <v>8024</v>
      </c>
      <c r="J12" s="49">
        <v>0</v>
      </c>
      <c r="K12" s="50">
        <v>4000</v>
      </c>
      <c r="L12" s="50">
        <f>I12-K12-J12</f>
        <v>4024</v>
      </c>
      <c r="M12" s="49">
        <v>4000</v>
      </c>
      <c r="N12" s="51">
        <v>0</v>
      </c>
      <c r="O12" s="50">
        <v>2000</v>
      </c>
      <c r="P12" s="50">
        <f t="shared" si="3"/>
        <v>2000</v>
      </c>
      <c r="Q12" s="49">
        <v>4024</v>
      </c>
      <c r="R12" s="51">
        <v>0</v>
      </c>
      <c r="S12" s="50">
        <v>2000</v>
      </c>
      <c r="T12" s="50">
        <v>2024</v>
      </c>
      <c r="U12" s="49">
        <f>I12-M12-Q12</f>
        <v>0</v>
      </c>
      <c r="V12" s="51">
        <v>0</v>
      </c>
      <c r="W12" s="52">
        <v>0</v>
      </c>
      <c r="X12" s="50">
        <f t="shared" si="6"/>
        <v>0</v>
      </c>
    </row>
    <row r="13" ht="136.5" spans="1:24">
      <c r="A13" s="19">
        <v>7</v>
      </c>
      <c r="B13" s="20" t="s">
        <v>51</v>
      </c>
      <c r="C13" s="21" t="s">
        <v>52</v>
      </c>
      <c r="D13" s="20" t="s">
        <v>53</v>
      </c>
      <c r="E13" s="20" t="s">
        <v>31</v>
      </c>
      <c r="F13" s="19" t="s">
        <v>25</v>
      </c>
      <c r="G13" s="22"/>
      <c r="H13" s="22"/>
      <c r="I13" s="57">
        <v>50000</v>
      </c>
      <c r="J13" s="58">
        <v>0</v>
      </c>
      <c r="K13" s="19">
        <v>0</v>
      </c>
      <c r="L13" s="63">
        <v>50000</v>
      </c>
      <c r="M13" s="49">
        <v>20000</v>
      </c>
      <c r="N13" s="58">
        <v>0</v>
      </c>
      <c r="O13" s="19">
        <v>0</v>
      </c>
      <c r="P13" s="63">
        <v>20000</v>
      </c>
      <c r="Q13" s="57">
        <v>25000</v>
      </c>
      <c r="R13" s="58">
        <v>0</v>
      </c>
      <c r="S13" s="19">
        <v>0</v>
      </c>
      <c r="T13" s="63">
        <v>25000</v>
      </c>
      <c r="U13" s="57">
        <v>5000</v>
      </c>
      <c r="V13" s="58">
        <v>0</v>
      </c>
      <c r="W13" s="19">
        <v>0</v>
      </c>
      <c r="X13" s="63">
        <v>5000</v>
      </c>
    </row>
    <row r="14" ht="31" customHeight="1" spans="1:24">
      <c r="A14" s="8" t="s">
        <v>54</v>
      </c>
      <c r="B14" s="9"/>
      <c r="C14" s="10"/>
      <c r="D14" s="11"/>
      <c r="E14" s="11"/>
      <c r="F14" s="11"/>
      <c r="G14" s="11"/>
      <c r="H14" s="11"/>
      <c r="I14" s="47">
        <f t="shared" ref="I14:X14" si="7">SUM(I15:I20)</f>
        <v>72200</v>
      </c>
      <c r="J14" s="47">
        <f t="shared" si="7"/>
        <v>2800</v>
      </c>
      <c r="K14" s="48">
        <f t="shared" si="7"/>
        <v>5300</v>
      </c>
      <c r="L14" s="48">
        <f t="shared" si="7"/>
        <v>64100</v>
      </c>
      <c r="M14" s="47">
        <f t="shared" si="7"/>
        <v>22740</v>
      </c>
      <c r="N14" s="47">
        <f t="shared" si="7"/>
        <v>480</v>
      </c>
      <c r="O14" s="48">
        <f t="shared" si="7"/>
        <v>1600</v>
      </c>
      <c r="P14" s="48">
        <f t="shared" si="7"/>
        <v>20660</v>
      </c>
      <c r="Q14" s="47">
        <f t="shared" si="7"/>
        <v>32880</v>
      </c>
      <c r="R14" s="47">
        <f t="shared" si="7"/>
        <v>850</v>
      </c>
      <c r="S14" s="48">
        <f t="shared" si="7"/>
        <v>2500</v>
      </c>
      <c r="T14" s="48">
        <f t="shared" si="7"/>
        <v>29530</v>
      </c>
      <c r="U14" s="47">
        <f t="shared" si="7"/>
        <v>16580</v>
      </c>
      <c r="V14" s="47">
        <f t="shared" si="7"/>
        <v>1470</v>
      </c>
      <c r="W14" s="48">
        <f t="shared" si="7"/>
        <v>1200</v>
      </c>
      <c r="X14" s="48">
        <f t="shared" si="7"/>
        <v>13910</v>
      </c>
    </row>
    <row r="15" ht="67.5" spans="1:24">
      <c r="A15" s="15">
        <v>8</v>
      </c>
      <c r="B15" s="23" t="s">
        <v>55</v>
      </c>
      <c r="C15" s="24" t="s">
        <v>56</v>
      </c>
      <c r="D15" s="25" t="s">
        <v>57</v>
      </c>
      <c r="E15" s="25" t="s">
        <v>31</v>
      </c>
      <c r="F15" s="26" t="s">
        <v>25</v>
      </c>
      <c r="G15" s="27" t="s">
        <v>58</v>
      </c>
      <c r="H15" s="25" t="s">
        <v>33</v>
      </c>
      <c r="I15" s="59">
        <v>1000</v>
      </c>
      <c r="J15" s="59">
        <v>500</v>
      </c>
      <c r="K15" s="60">
        <v>300</v>
      </c>
      <c r="L15" s="60">
        <v>200</v>
      </c>
      <c r="M15" s="59">
        <v>440</v>
      </c>
      <c r="N15" s="59">
        <v>100</v>
      </c>
      <c r="O15" s="60">
        <v>300</v>
      </c>
      <c r="P15" s="60">
        <f t="shared" ref="P15:P20" si="8">M15-N15-O15</f>
        <v>40</v>
      </c>
      <c r="Q15" s="59">
        <v>280</v>
      </c>
      <c r="R15" s="59">
        <v>200</v>
      </c>
      <c r="S15" s="60">
        <v>0</v>
      </c>
      <c r="T15" s="60">
        <f t="shared" ref="T15:T20" si="9">Q15-R15-S15</f>
        <v>80</v>
      </c>
      <c r="U15" s="59">
        <f t="shared" ref="U15:W15" si="10">I15-M15-Q15</f>
        <v>280</v>
      </c>
      <c r="V15" s="59">
        <f t="shared" si="10"/>
        <v>200</v>
      </c>
      <c r="W15" s="60">
        <f t="shared" si="10"/>
        <v>0</v>
      </c>
      <c r="X15" s="60">
        <f t="shared" ref="X15:X20" si="11">U15-V15-W15</f>
        <v>80</v>
      </c>
    </row>
    <row r="16" ht="265" customHeight="1" spans="1:24">
      <c r="A16" s="12">
        <v>9</v>
      </c>
      <c r="B16" s="15" t="s">
        <v>59</v>
      </c>
      <c r="C16" s="14" t="s">
        <v>60</v>
      </c>
      <c r="D16" s="15" t="s">
        <v>61</v>
      </c>
      <c r="E16" s="15" t="s">
        <v>31</v>
      </c>
      <c r="F16" s="12" t="s">
        <v>25</v>
      </c>
      <c r="G16" s="14" t="s">
        <v>62</v>
      </c>
      <c r="H16" s="15" t="s">
        <v>27</v>
      </c>
      <c r="I16" s="49">
        <v>1200</v>
      </c>
      <c r="J16" s="49">
        <v>300</v>
      </c>
      <c r="K16" s="50">
        <v>0</v>
      </c>
      <c r="L16" s="50">
        <v>900</v>
      </c>
      <c r="M16" s="28">
        <v>300</v>
      </c>
      <c r="N16" s="51">
        <v>80</v>
      </c>
      <c r="O16" s="52">
        <v>0</v>
      </c>
      <c r="P16" s="52">
        <f t="shared" si="8"/>
        <v>220</v>
      </c>
      <c r="Q16" s="28">
        <v>600</v>
      </c>
      <c r="R16" s="51">
        <v>150</v>
      </c>
      <c r="S16" s="52">
        <v>0</v>
      </c>
      <c r="T16" s="50">
        <f t="shared" si="9"/>
        <v>450</v>
      </c>
      <c r="U16" s="49">
        <f>I16-M16-Q16</f>
        <v>300</v>
      </c>
      <c r="V16" s="69">
        <v>70</v>
      </c>
      <c r="W16" s="70">
        <v>0</v>
      </c>
      <c r="X16" s="50">
        <f t="shared" si="11"/>
        <v>230</v>
      </c>
    </row>
    <row r="17" ht="135" spans="1:24">
      <c r="A17" s="12">
        <v>10</v>
      </c>
      <c r="B17" s="15" t="s">
        <v>63</v>
      </c>
      <c r="C17" s="14" t="s">
        <v>64</v>
      </c>
      <c r="D17" s="15" t="s">
        <v>65</v>
      </c>
      <c r="E17" s="15" t="s">
        <v>31</v>
      </c>
      <c r="F17" s="12" t="s">
        <v>25</v>
      </c>
      <c r="G17" s="16" t="s">
        <v>66</v>
      </c>
      <c r="H17" s="15" t="s">
        <v>33</v>
      </c>
      <c r="I17" s="49">
        <v>37000</v>
      </c>
      <c r="J17" s="49">
        <v>2000</v>
      </c>
      <c r="K17" s="50">
        <v>4000</v>
      </c>
      <c r="L17" s="50">
        <f t="shared" ref="L17:L22" si="12">I17-J17-K17</f>
        <v>31000</v>
      </c>
      <c r="M17" s="49">
        <v>10000</v>
      </c>
      <c r="N17" s="51">
        <v>300</v>
      </c>
      <c r="O17" s="52">
        <v>800</v>
      </c>
      <c r="P17" s="50">
        <f t="shared" si="8"/>
        <v>8900</v>
      </c>
      <c r="Q17" s="49">
        <v>20000</v>
      </c>
      <c r="R17" s="49">
        <v>500</v>
      </c>
      <c r="S17" s="50">
        <v>2000</v>
      </c>
      <c r="T17" s="50">
        <f t="shared" si="9"/>
        <v>17500</v>
      </c>
      <c r="U17" s="49">
        <v>7000</v>
      </c>
      <c r="V17" s="49">
        <v>1200</v>
      </c>
      <c r="W17" s="50">
        <v>1200</v>
      </c>
      <c r="X17" s="50">
        <f t="shared" si="11"/>
        <v>4600</v>
      </c>
    </row>
    <row r="18" ht="121.5" spans="1:24">
      <c r="A18" s="12">
        <v>11</v>
      </c>
      <c r="B18" s="15" t="s">
        <v>67</v>
      </c>
      <c r="C18" s="14" t="s">
        <v>68</v>
      </c>
      <c r="D18" s="15" t="s">
        <v>69</v>
      </c>
      <c r="E18" s="15" t="s">
        <v>24</v>
      </c>
      <c r="F18" s="12" t="s">
        <v>25</v>
      </c>
      <c r="G18" s="12"/>
      <c r="H18" s="12"/>
      <c r="I18" s="49">
        <v>13000</v>
      </c>
      <c r="J18" s="49">
        <v>0</v>
      </c>
      <c r="K18" s="50">
        <v>0</v>
      </c>
      <c r="L18" s="50">
        <v>13000</v>
      </c>
      <c r="M18" s="49">
        <v>4000</v>
      </c>
      <c r="N18" s="51">
        <v>0</v>
      </c>
      <c r="O18" s="52">
        <v>0</v>
      </c>
      <c r="P18" s="52">
        <f t="shared" si="8"/>
        <v>4000</v>
      </c>
      <c r="Q18" s="49">
        <v>5000</v>
      </c>
      <c r="R18" s="51">
        <v>0</v>
      </c>
      <c r="S18" s="52">
        <v>0</v>
      </c>
      <c r="T18" s="50">
        <f t="shared" si="9"/>
        <v>5000</v>
      </c>
      <c r="U18" s="49">
        <v>4000</v>
      </c>
      <c r="V18" s="49">
        <v>0</v>
      </c>
      <c r="W18" s="50">
        <v>0</v>
      </c>
      <c r="X18" s="50">
        <f t="shared" si="11"/>
        <v>4000</v>
      </c>
    </row>
    <row r="19" ht="81" spans="1:24">
      <c r="A19" s="28">
        <v>12</v>
      </c>
      <c r="B19" s="13" t="s">
        <v>70</v>
      </c>
      <c r="C19" s="29" t="s">
        <v>71</v>
      </c>
      <c r="D19" s="15" t="s">
        <v>72</v>
      </c>
      <c r="E19" s="15" t="s">
        <v>46</v>
      </c>
      <c r="F19" s="12" t="s">
        <v>25</v>
      </c>
      <c r="G19" s="12"/>
      <c r="H19" s="12"/>
      <c r="I19" s="49">
        <v>15000</v>
      </c>
      <c r="J19" s="49">
        <v>0</v>
      </c>
      <c r="K19" s="50">
        <v>0</v>
      </c>
      <c r="L19" s="50">
        <v>15000</v>
      </c>
      <c r="M19" s="49">
        <v>5000</v>
      </c>
      <c r="N19" s="51">
        <v>0</v>
      </c>
      <c r="O19" s="52">
        <v>0</v>
      </c>
      <c r="P19" s="52">
        <f t="shared" si="8"/>
        <v>5000</v>
      </c>
      <c r="Q19" s="49">
        <v>5000</v>
      </c>
      <c r="R19" s="51">
        <v>0</v>
      </c>
      <c r="S19" s="52">
        <v>0</v>
      </c>
      <c r="T19" s="50">
        <f t="shared" si="9"/>
        <v>5000</v>
      </c>
      <c r="U19" s="49">
        <v>5000</v>
      </c>
      <c r="V19" s="49">
        <v>0</v>
      </c>
      <c r="W19" s="50">
        <v>0</v>
      </c>
      <c r="X19" s="50">
        <f t="shared" si="11"/>
        <v>5000</v>
      </c>
    </row>
    <row r="20" ht="55.5" spans="1:24">
      <c r="A20" s="12">
        <v>13</v>
      </c>
      <c r="B20" s="15" t="s">
        <v>73</v>
      </c>
      <c r="C20" s="14" t="s">
        <v>74</v>
      </c>
      <c r="D20" s="15" t="s">
        <v>65</v>
      </c>
      <c r="E20" s="15" t="s">
        <v>31</v>
      </c>
      <c r="F20" s="12" t="s">
        <v>50</v>
      </c>
      <c r="G20" s="12"/>
      <c r="H20" s="12"/>
      <c r="I20" s="49">
        <v>5000</v>
      </c>
      <c r="J20" s="49">
        <v>0</v>
      </c>
      <c r="K20" s="50">
        <v>1000</v>
      </c>
      <c r="L20" s="50">
        <f t="shared" si="12"/>
        <v>4000</v>
      </c>
      <c r="M20" s="49">
        <v>3000</v>
      </c>
      <c r="N20" s="51">
        <v>0</v>
      </c>
      <c r="O20" s="52">
        <v>500</v>
      </c>
      <c r="P20" s="50">
        <f t="shared" si="8"/>
        <v>2500</v>
      </c>
      <c r="Q20" s="49">
        <v>2000</v>
      </c>
      <c r="R20" s="51">
        <v>0</v>
      </c>
      <c r="S20" s="52">
        <v>500</v>
      </c>
      <c r="T20" s="50">
        <f t="shared" si="9"/>
        <v>1500</v>
      </c>
      <c r="U20" s="49">
        <v>0</v>
      </c>
      <c r="V20" s="49">
        <f>J20-N20-R20</f>
        <v>0</v>
      </c>
      <c r="W20" s="50">
        <v>0</v>
      </c>
      <c r="X20" s="50">
        <f t="shared" si="11"/>
        <v>0</v>
      </c>
    </row>
    <row r="21" ht="14.25" spans="1:24">
      <c r="A21" s="30" t="s">
        <v>75</v>
      </c>
      <c r="B21" s="31"/>
      <c r="C21" s="32"/>
      <c r="D21" s="33"/>
      <c r="E21" s="33"/>
      <c r="F21" s="33"/>
      <c r="G21" s="33"/>
      <c r="H21" s="33"/>
      <c r="I21" s="64">
        <f t="shared" ref="I21:X21" si="13">SUM(I22:I23)</f>
        <v>2100</v>
      </c>
      <c r="J21" s="64">
        <f t="shared" si="13"/>
        <v>1650</v>
      </c>
      <c r="K21" s="65">
        <f t="shared" si="13"/>
        <v>150</v>
      </c>
      <c r="L21" s="65">
        <f t="shared" si="13"/>
        <v>300</v>
      </c>
      <c r="M21" s="64">
        <f t="shared" si="13"/>
        <v>500</v>
      </c>
      <c r="N21" s="64">
        <f t="shared" si="13"/>
        <v>350</v>
      </c>
      <c r="O21" s="65">
        <f t="shared" si="13"/>
        <v>50</v>
      </c>
      <c r="P21" s="65">
        <f t="shared" si="13"/>
        <v>100</v>
      </c>
      <c r="Q21" s="64">
        <f t="shared" si="13"/>
        <v>700</v>
      </c>
      <c r="R21" s="64">
        <f t="shared" si="13"/>
        <v>550</v>
      </c>
      <c r="S21" s="65">
        <f t="shared" si="13"/>
        <v>50</v>
      </c>
      <c r="T21" s="65">
        <f t="shared" si="13"/>
        <v>100</v>
      </c>
      <c r="U21" s="64">
        <f t="shared" si="13"/>
        <v>900</v>
      </c>
      <c r="V21" s="64">
        <f t="shared" si="13"/>
        <v>750</v>
      </c>
      <c r="W21" s="65">
        <f t="shared" si="13"/>
        <v>50</v>
      </c>
      <c r="X21" s="65">
        <f t="shared" si="13"/>
        <v>100</v>
      </c>
    </row>
    <row r="22" ht="106" customHeight="1" spans="1:24">
      <c r="A22" s="12">
        <v>14</v>
      </c>
      <c r="B22" s="13" t="s">
        <v>76</v>
      </c>
      <c r="C22" s="14" t="s">
        <v>77</v>
      </c>
      <c r="D22" s="15" t="s">
        <v>78</v>
      </c>
      <c r="E22" s="15" t="s">
        <v>79</v>
      </c>
      <c r="F22" s="12" t="s">
        <v>25</v>
      </c>
      <c r="G22" s="16" t="s">
        <v>80</v>
      </c>
      <c r="H22" s="15" t="s">
        <v>33</v>
      </c>
      <c r="I22" s="49">
        <v>1500</v>
      </c>
      <c r="J22" s="49">
        <v>1200</v>
      </c>
      <c r="K22" s="50">
        <v>0</v>
      </c>
      <c r="L22" s="50">
        <f t="shared" si="12"/>
        <v>300</v>
      </c>
      <c r="M22" s="28">
        <v>300</v>
      </c>
      <c r="N22" s="51">
        <v>200</v>
      </c>
      <c r="O22" s="52">
        <v>0</v>
      </c>
      <c r="P22" s="52">
        <f t="shared" ref="P22:P25" si="14">M22-N22-O22</f>
        <v>100</v>
      </c>
      <c r="Q22" s="28">
        <v>500</v>
      </c>
      <c r="R22" s="51">
        <v>400</v>
      </c>
      <c r="S22" s="52">
        <v>0</v>
      </c>
      <c r="T22" s="52">
        <f>Q22-R22-S22</f>
        <v>100</v>
      </c>
      <c r="U22" s="49">
        <f>I22-M22-Q22</f>
        <v>700</v>
      </c>
      <c r="V22" s="28">
        <f>J22-N22-R22</f>
        <v>600</v>
      </c>
      <c r="W22" s="12">
        <v>0</v>
      </c>
      <c r="X22" s="12">
        <f>U22-V22-W22</f>
        <v>100</v>
      </c>
    </row>
    <row r="23" ht="246" customHeight="1" spans="1:24">
      <c r="A23" s="12">
        <v>15</v>
      </c>
      <c r="B23" s="15" t="s">
        <v>81</v>
      </c>
      <c r="C23" s="14" t="s">
        <v>82</v>
      </c>
      <c r="D23" s="34" t="s">
        <v>83</v>
      </c>
      <c r="E23" s="34" t="s">
        <v>37</v>
      </c>
      <c r="F23" s="35" t="s">
        <v>25</v>
      </c>
      <c r="G23" s="36" t="s">
        <v>84</v>
      </c>
      <c r="H23" s="15" t="s">
        <v>33</v>
      </c>
      <c r="I23" s="49">
        <v>600</v>
      </c>
      <c r="J23" s="49">
        <v>450</v>
      </c>
      <c r="K23" s="50">
        <v>150</v>
      </c>
      <c r="L23" s="50">
        <v>0</v>
      </c>
      <c r="M23" s="49">
        <v>200</v>
      </c>
      <c r="N23" s="49">
        <v>150</v>
      </c>
      <c r="O23" s="50">
        <v>50</v>
      </c>
      <c r="P23" s="50">
        <f t="shared" si="14"/>
        <v>0</v>
      </c>
      <c r="Q23" s="49">
        <v>200</v>
      </c>
      <c r="R23" s="49">
        <v>150</v>
      </c>
      <c r="S23" s="50">
        <v>50</v>
      </c>
      <c r="T23" s="50">
        <f>Q23-R23-S23</f>
        <v>0</v>
      </c>
      <c r="U23" s="49">
        <v>200</v>
      </c>
      <c r="V23" s="49">
        <v>150</v>
      </c>
      <c r="W23" s="50">
        <v>50</v>
      </c>
      <c r="X23" s="50">
        <f>U23-V23-W23</f>
        <v>0</v>
      </c>
    </row>
    <row r="24" ht="14.25" spans="1:24">
      <c r="A24" s="30" t="s">
        <v>85</v>
      </c>
      <c r="B24" s="31"/>
      <c r="C24" s="32"/>
      <c r="D24" s="33"/>
      <c r="E24" s="33"/>
      <c r="F24" s="33"/>
      <c r="G24" s="33"/>
      <c r="H24" s="33"/>
      <c r="I24" s="64">
        <f t="shared" ref="I24:X24" si="15">SUM(I25:I25)</f>
        <v>800</v>
      </c>
      <c r="J24" s="64">
        <f t="shared" si="15"/>
        <v>0</v>
      </c>
      <c r="K24" s="65">
        <f t="shared" si="15"/>
        <v>380</v>
      </c>
      <c r="L24" s="65">
        <f t="shared" si="15"/>
        <v>420</v>
      </c>
      <c r="M24" s="64">
        <f t="shared" si="15"/>
        <v>800</v>
      </c>
      <c r="N24" s="64">
        <f t="shared" si="15"/>
        <v>0</v>
      </c>
      <c r="O24" s="65">
        <f t="shared" si="15"/>
        <v>380</v>
      </c>
      <c r="P24" s="65">
        <f t="shared" si="15"/>
        <v>420</v>
      </c>
      <c r="Q24" s="64">
        <f t="shared" si="15"/>
        <v>0</v>
      </c>
      <c r="R24" s="64">
        <f t="shared" si="15"/>
        <v>0</v>
      </c>
      <c r="S24" s="65">
        <f t="shared" si="15"/>
        <v>0</v>
      </c>
      <c r="T24" s="65">
        <f t="shared" si="15"/>
        <v>0</v>
      </c>
      <c r="U24" s="64">
        <f t="shared" si="15"/>
        <v>0</v>
      </c>
      <c r="V24" s="64">
        <f t="shared" si="15"/>
        <v>0</v>
      </c>
      <c r="W24" s="65">
        <f t="shared" si="15"/>
        <v>0</v>
      </c>
      <c r="X24" s="65">
        <f t="shared" si="15"/>
        <v>0</v>
      </c>
    </row>
    <row r="25" ht="58" customHeight="1" spans="1:24">
      <c r="A25" s="12">
        <v>16</v>
      </c>
      <c r="B25" s="15" t="s">
        <v>86</v>
      </c>
      <c r="C25" s="14" t="s">
        <v>87</v>
      </c>
      <c r="D25" s="15" t="s">
        <v>41</v>
      </c>
      <c r="E25" s="15" t="s">
        <v>49</v>
      </c>
      <c r="F25" s="12">
        <v>2024</v>
      </c>
      <c r="G25" s="12"/>
      <c r="H25" s="12"/>
      <c r="I25" s="49">
        <v>800</v>
      </c>
      <c r="J25" s="49">
        <v>0</v>
      </c>
      <c r="K25" s="50">
        <v>380</v>
      </c>
      <c r="L25" s="50">
        <f t="shared" ref="L25:L29" si="16">I25-J25-K25</f>
        <v>420</v>
      </c>
      <c r="M25" s="49">
        <v>800</v>
      </c>
      <c r="N25" s="49">
        <v>0</v>
      </c>
      <c r="O25" s="50">
        <v>380</v>
      </c>
      <c r="P25" s="50">
        <f t="shared" si="14"/>
        <v>420</v>
      </c>
      <c r="Q25" s="51">
        <v>0</v>
      </c>
      <c r="R25" s="51">
        <v>0</v>
      </c>
      <c r="S25" s="52">
        <v>0</v>
      </c>
      <c r="T25" s="52">
        <v>0</v>
      </c>
      <c r="U25" s="51">
        <v>0</v>
      </c>
      <c r="V25" s="51">
        <v>0</v>
      </c>
      <c r="W25" s="52">
        <v>0</v>
      </c>
      <c r="X25" s="52">
        <v>0</v>
      </c>
    </row>
    <row r="26" ht="14.25" spans="1:24">
      <c r="A26" s="30" t="s">
        <v>88</v>
      </c>
      <c r="B26" s="31"/>
      <c r="C26" s="32"/>
      <c r="D26" s="33"/>
      <c r="E26" s="33"/>
      <c r="F26" s="33"/>
      <c r="G26" s="33"/>
      <c r="H26" s="33"/>
      <c r="I26" s="64">
        <f t="shared" ref="I26:X26" si="17">I27+I28+I29</f>
        <v>9325</v>
      </c>
      <c r="J26" s="64">
        <f t="shared" si="17"/>
        <v>1000</v>
      </c>
      <c r="K26" s="64">
        <f t="shared" si="17"/>
        <v>4000</v>
      </c>
      <c r="L26" s="64">
        <f t="shared" si="17"/>
        <v>4325</v>
      </c>
      <c r="M26" s="64">
        <f t="shared" si="17"/>
        <v>5380</v>
      </c>
      <c r="N26" s="64">
        <f t="shared" si="17"/>
        <v>300</v>
      </c>
      <c r="O26" s="64">
        <f t="shared" si="17"/>
        <v>2500</v>
      </c>
      <c r="P26" s="64">
        <f t="shared" si="17"/>
        <v>2580</v>
      </c>
      <c r="Q26" s="64">
        <f t="shared" si="17"/>
        <v>3545</v>
      </c>
      <c r="R26" s="64">
        <f t="shared" si="17"/>
        <v>300</v>
      </c>
      <c r="S26" s="64">
        <f t="shared" si="17"/>
        <v>1500</v>
      </c>
      <c r="T26" s="64">
        <f t="shared" si="17"/>
        <v>1745</v>
      </c>
      <c r="U26" s="64">
        <f t="shared" si="17"/>
        <v>400</v>
      </c>
      <c r="V26" s="64">
        <f t="shared" si="17"/>
        <v>400</v>
      </c>
      <c r="W26" s="64">
        <f t="shared" si="17"/>
        <v>0</v>
      </c>
      <c r="X26" s="64">
        <f t="shared" si="17"/>
        <v>0</v>
      </c>
    </row>
    <row r="27" ht="108" spans="1:24">
      <c r="A27" s="12">
        <v>17</v>
      </c>
      <c r="B27" s="15" t="s">
        <v>89</v>
      </c>
      <c r="C27" s="14" t="s">
        <v>90</v>
      </c>
      <c r="D27" s="15" t="s">
        <v>41</v>
      </c>
      <c r="E27" s="15" t="s">
        <v>79</v>
      </c>
      <c r="F27" s="35" t="s">
        <v>25</v>
      </c>
      <c r="G27" s="14" t="s">
        <v>91</v>
      </c>
      <c r="H27" s="15" t="s">
        <v>33</v>
      </c>
      <c r="I27" s="15">
        <v>1000</v>
      </c>
      <c r="J27" s="15">
        <v>1000</v>
      </c>
      <c r="K27" s="15">
        <v>0</v>
      </c>
      <c r="L27" s="15">
        <v>0</v>
      </c>
      <c r="M27" s="15">
        <v>300</v>
      </c>
      <c r="N27" s="15">
        <v>300</v>
      </c>
      <c r="O27" s="15">
        <v>0</v>
      </c>
      <c r="P27" s="15">
        <v>0</v>
      </c>
      <c r="Q27" s="15">
        <v>300</v>
      </c>
      <c r="R27" s="15">
        <v>300</v>
      </c>
      <c r="S27" s="15">
        <v>0</v>
      </c>
      <c r="T27" s="15">
        <v>0</v>
      </c>
      <c r="U27" s="15">
        <v>400</v>
      </c>
      <c r="V27" s="15">
        <v>400</v>
      </c>
      <c r="W27" s="15">
        <v>0</v>
      </c>
      <c r="X27" s="15">
        <v>0</v>
      </c>
    </row>
    <row r="28" ht="98" customHeight="1" spans="1:24">
      <c r="A28" s="12">
        <v>18</v>
      </c>
      <c r="B28" s="15" t="s">
        <v>92</v>
      </c>
      <c r="C28" s="14" t="s">
        <v>93</v>
      </c>
      <c r="D28" s="15" t="s">
        <v>41</v>
      </c>
      <c r="E28" s="15" t="s">
        <v>79</v>
      </c>
      <c r="F28" s="12">
        <v>2024</v>
      </c>
      <c r="G28" s="12"/>
      <c r="H28" s="12"/>
      <c r="I28" s="49">
        <v>2080</v>
      </c>
      <c r="J28" s="49">
        <v>0</v>
      </c>
      <c r="K28" s="50">
        <v>1000</v>
      </c>
      <c r="L28" s="50">
        <f t="shared" si="16"/>
        <v>1080</v>
      </c>
      <c r="M28" s="49">
        <v>2080</v>
      </c>
      <c r="N28" s="49">
        <v>0</v>
      </c>
      <c r="O28" s="50">
        <v>1000</v>
      </c>
      <c r="P28" s="50">
        <f t="shared" ref="P28:P35" si="18">M28-N28-O28</f>
        <v>1080</v>
      </c>
      <c r="Q28" s="49">
        <v>0</v>
      </c>
      <c r="R28" s="49">
        <v>0</v>
      </c>
      <c r="S28" s="50">
        <v>0</v>
      </c>
      <c r="T28" s="52">
        <f t="shared" ref="T28:T34" si="19">Q28-R28-S28</f>
        <v>0</v>
      </c>
      <c r="U28" s="49">
        <v>0</v>
      </c>
      <c r="V28" s="49">
        <v>0</v>
      </c>
      <c r="W28" s="50">
        <v>0</v>
      </c>
      <c r="X28" s="50">
        <v>0</v>
      </c>
    </row>
    <row r="29" ht="128" customHeight="1" spans="1:24">
      <c r="A29" s="12">
        <v>19</v>
      </c>
      <c r="B29" s="15" t="s">
        <v>94</v>
      </c>
      <c r="C29" s="14" t="s">
        <v>95</v>
      </c>
      <c r="D29" s="15" t="s">
        <v>57</v>
      </c>
      <c r="E29" s="15" t="s">
        <v>79</v>
      </c>
      <c r="F29" s="12" t="s">
        <v>50</v>
      </c>
      <c r="G29" s="12"/>
      <c r="H29" s="12"/>
      <c r="I29" s="49">
        <v>6245</v>
      </c>
      <c r="J29" s="49">
        <v>0</v>
      </c>
      <c r="K29" s="50">
        <v>3000</v>
      </c>
      <c r="L29" s="50">
        <f t="shared" si="16"/>
        <v>3245</v>
      </c>
      <c r="M29" s="49">
        <v>3000</v>
      </c>
      <c r="N29" s="51">
        <v>0</v>
      </c>
      <c r="O29" s="50">
        <v>1500</v>
      </c>
      <c r="P29" s="50">
        <f t="shared" si="18"/>
        <v>1500</v>
      </c>
      <c r="Q29" s="49">
        <v>3245</v>
      </c>
      <c r="R29" s="51">
        <v>0</v>
      </c>
      <c r="S29" s="50">
        <v>1500</v>
      </c>
      <c r="T29" s="50">
        <f t="shared" si="19"/>
        <v>1745</v>
      </c>
      <c r="U29" s="51">
        <v>0</v>
      </c>
      <c r="V29" s="51">
        <v>0</v>
      </c>
      <c r="W29" s="52">
        <v>0</v>
      </c>
      <c r="X29" s="52">
        <f t="shared" ref="X29:X35" si="20">U29-V29-W29</f>
        <v>0</v>
      </c>
    </row>
    <row r="30" ht="34" customHeight="1" spans="1:24">
      <c r="A30" s="30" t="s">
        <v>96</v>
      </c>
      <c r="B30" s="31"/>
      <c r="C30" s="32"/>
      <c r="D30" s="33"/>
      <c r="E30" s="33"/>
      <c r="F30" s="33"/>
      <c r="G30" s="33"/>
      <c r="H30" s="33"/>
      <c r="I30" s="64">
        <f t="shared" ref="I30:X30" si="21">SUM(I31:I35)</f>
        <v>6700</v>
      </c>
      <c r="J30" s="64">
        <f t="shared" si="21"/>
        <v>1600</v>
      </c>
      <c r="K30" s="64">
        <f t="shared" si="21"/>
        <v>700</v>
      </c>
      <c r="L30" s="65">
        <f t="shared" si="21"/>
        <v>4400</v>
      </c>
      <c r="M30" s="64">
        <f t="shared" si="21"/>
        <v>3040</v>
      </c>
      <c r="N30" s="64">
        <f t="shared" si="21"/>
        <v>770</v>
      </c>
      <c r="O30" s="64">
        <f t="shared" si="21"/>
        <v>240</v>
      </c>
      <c r="P30" s="64">
        <f t="shared" si="21"/>
        <v>2030</v>
      </c>
      <c r="Q30" s="64">
        <f t="shared" si="21"/>
        <v>2740</v>
      </c>
      <c r="R30" s="64">
        <f t="shared" si="21"/>
        <v>350</v>
      </c>
      <c r="S30" s="64">
        <f t="shared" si="21"/>
        <v>220</v>
      </c>
      <c r="T30" s="64">
        <f t="shared" si="21"/>
        <v>2170</v>
      </c>
      <c r="U30" s="64">
        <f t="shared" si="21"/>
        <v>920</v>
      </c>
      <c r="V30" s="64">
        <f t="shared" si="21"/>
        <v>480</v>
      </c>
      <c r="W30" s="64">
        <f t="shared" si="21"/>
        <v>240</v>
      </c>
      <c r="X30" s="64">
        <f t="shared" si="21"/>
        <v>200</v>
      </c>
    </row>
    <row r="31" ht="178" customHeight="1" spans="1:24">
      <c r="A31" s="12">
        <v>20</v>
      </c>
      <c r="B31" s="13" t="s">
        <v>97</v>
      </c>
      <c r="C31" s="14" t="s">
        <v>98</v>
      </c>
      <c r="D31" s="34" t="s">
        <v>99</v>
      </c>
      <c r="E31" s="34" t="s">
        <v>37</v>
      </c>
      <c r="F31" s="35" t="s">
        <v>25</v>
      </c>
      <c r="G31" s="16" t="s">
        <v>100</v>
      </c>
      <c r="H31" s="15" t="s">
        <v>33</v>
      </c>
      <c r="I31" s="49">
        <v>2000</v>
      </c>
      <c r="J31" s="49">
        <v>800</v>
      </c>
      <c r="K31" s="50">
        <v>0</v>
      </c>
      <c r="L31" s="50">
        <f t="shared" ref="L31:L35" si="22">I31-J31-K31</f>
        <v>1200</v>
      </c>
      <c r="M31" s="49">
        <v>800</v>
      </c>
      <c r="N31" s="49">
        <v>300</v>
      </c>
      <c r="O31" s="50">
        <v>0</v>
      </c>
      <c r="P31" s="50">
        <f t="shared" si="18"/>
        <v>500</v>
      </c>
      <c r="Q31" s="49">
        <v>700</v>
      </c>
      <c r="R31" s="49">
        <v>200</v>
      </c>
      <c r="S31" s="50">
        <v>0</v>
      </c>
      <c r="T31" s="50">
        <f t="shared" si="19"/>
        <v>500</v>
      </c>
      <c r="U31" s="49">
        <f>I31-M31-Q31</f>
        <v>500</v>
      </c>
      <c r="V31" s="49">
        <f>J31-N31-R31</f>
        <v>300</v>
      </c>
      <c r="W31" s="50">
        <v>0</v>
      </c>
      <c r="X31" s="50">
        <f t="shared" si="20"/>
        <v>200</v>
      </c>
    </row>
    <row r="32" ht="143" customHeight="1" spans="1:24">
      <c r="A32" s="12">
        <v>21</v>
      </c>
      <c r="B32" s="15" t="s">
        <v>101</v>
      </c>
      <c r="C32" s="14" t="s">
        <v>102</v>
      </c>
      <c r="D32" s="15" t="s">
        <v>103</v>
      </c>
      <c r="E32" s="15" t="s">
        <v>104</v>
      </c>
      <c r="F32" s="12" t="s">
        <v>25</v>
      </c>
      <c r="G32" s="16" t="s">
        <v>105</v>
      </c>
      <c r="H32" s="15" t="s">
        <v>27</v>
      </c>
      <c r="I32" s="50">
        <v>4000</v>
      </c>
      <c r="J32" s="50">
        <v>800</v>
      </c>
      <c r="K32" s="50">
        <v>0</v>
      </c>
      <c r="L32" s="50">
        <f t="shared" si="22"/>
        <v>3200</v>
      </c>
      <c r="M32" s="50">
        <v>2000</v>
      </c>
      <c r="N32" s="50">
        <v>470</v>
      </c>
      <c r="O32" s="52">
        <v>0</v>
      </c>
      <c r="P32" s="50">
        <f t="shared" si="18"/>
        <v>1530</v>
      </c>
      <c r="Q32" s="50">
        <v>1820</v>
      </c>
      <c r="R32" s="52">
        <v>150</v>
      </c>
      <c r="S32" s="52">
        <v>0</v>
      </c>
      <c r="T32" s="50">
        <f t="shared" si="19"/>
        <v>1670</v>
      </c>
      <c r="U32" s="50">
        <f t="shared" ref="U32:X32" si="23">I32-M32-Q32</f>
        <v>180</v>
      </c>
      <c r="V32" s="70">
        <f t="shared" si="23"/>
        <v>180</v>
      </c>
      <c r="W32" s="70">
        <v>0</v>
      </c>
      <c r="X32" s="50">
        <f t="shared" si="23"/>
        <v>0</v>
      </c>
    </row>
    <row r="33" ht="55.5" spans="1:24">
      <c r="A33" s="12">
        <v>22</v>
      </c>
      <c r="B33" s="15" t="s">
        <v>106</v>
      </c>
      <c r="C33" s="14" t="s">
        <v>107</v>
      </c>
      <c r="D33" s="15" t="s">
        <v>41</v>
      </c>
      <c r="E33" s="15" t="s">
        <v>108</v>
      </c>
      <c r="F33" s="12" t="s">
        <v>25</v>
      </c>
      <c r="G33" s="12" t="s">
        <v>109</v>
      </c>
      <c r="H33" s="15"/>
      <c r="I33" s="49">
        <v>200</v>
      </c>
      <c r="J33" s="49">
        <v>0</v>
      </c>
      <c r="K33" s="50">
        <v>200</v>
      </c>
      <c r="L33" s="50">
        <f t="shared" si="22"/>
        <v>0</v>
      </c>
      <c r="M33" s="28">
        <v>70</v>
      </c>
      <c r="N33" s="51">
        <v>0</v>
      </c>
      <c r="O33" s="52">
        <v>70</v>
      </c>
      <c r="P33" s="52">
        <f t="shared" si="18"/>
        <v>0</v>
      </c>
      <c r="Q33" s="28">
        <v>60</v>
      </c>
      <c r="R33" s="51">
        <v>0</v>
      </c>
      <c r="S33" s="52">
        <v>60</v>
      </c>
      <c r="T33" s="50">
        <f t="shared" si="19"/>
        <v>0</v>
      </c>
      <c r="U33" s="28">
        <v>70</v>
      </c>
      <c r="V33" s="69">
        <v>0</v>
      </c>
      <c r="W33" s="70">
        <v>70</v>
      </c>
      <c r="X33" s="50">
        <f t="shared" si="20"/>
        <v>0</v>
      </c>
    </row>
    <row r="34" ht="67.5" spans="1:24">
      <c r="A34" s="12">
        <v>23</v>
      </c>
      <c r="B34" s="15" t="s">
        <v>110</v>
      </c>
      <c r="C34" s="14" t="s">
        <v>111</v>
      </c>
      <c r="D34" s="15" t="s">
        <v>41</v>
      </c>
      <c r="E34" s="15" t="s">
        <v>108</v>
      </c>
      <c r="F34" s="12" t="s">
        <v>25</v>
      </c>
      <c r="G34" s="15"/>
      <c r="H34" s="15"/>
      <c r="I34" s="49">
        <v>200</v>
      </c>
      <c r="J34" s="49">
        <v>0</v>
      </c>
      <c r="K34" s="50">
        <v>200</v>
      </c>
      <c r="L34" s="50">
        <f t="shared" si="22"/>
        <v>0</v>
      </c>
      <c r="M34" s="28">
        <v>70</v>
      </c>
      <c r="N34" s="28">
        <v>0</v>
      </c>
      <c r="O34" s="12">
        <v>70</v>
      </c>
      <c r="P34" s="52">
        <f t="shared" si="18"/>
        <v>0</v>
      </c>
      <c r="Q34" s="28">
        <v>60</v>
      </c>
      <c r="R34" s="51">
        <v>0</v>
      </c>
      <c r="S34" s="52">
        <v>60</v>
      </c>
      <c r="T34" s="12">
        <f t="shared" si="19"/>
        <v>0</v>
      </c>
      <c r="U34" s="49">
        <f t="shared" ref="U34:W34" si="24">I34-M34-Q34</f>
        <v>70</v>
      </c>
      <c r="V34" s="69">
        <f t="shared" si="24"/>
        <v>0</v>
      </c>
      <c r="W34" s="70">
        <f t="shared" si="24"/>
        <v>70</v>
      </c>
      <c r="X34" s="50">
        <f t="shared" si="20"/>
        <v>0</v>
      </c>
    </row>
    <row r="35" ht="67.5" spans="1:24">
      <c r="A35" s="12">
        <v>24</v>
      </c>
      <c r="B35" s="15" t="s">
        <v>112</v>
      </c>
      <c r="C35" s="14" t="s">
        <v>113</v>
      </c>
      <c r="D35" s="15" t="s">
        <v>41</v>
      </c>
      <c r="E35" s="15" t="s">
        <v>108</v>
      </c>
      <c r="F35" s="12" t="s">
        <v>25</v>
      </c>
      <c r="G35" s="12"/>
      <c r="H35" s="12"/>
      <c r="I35" s="49">
        <v>300</v>
      </c>
      <c r="J35" s="49">
        <v>0</v>
      </c>
      <c r="K35" s="50">
        <v>300</v>
      </c>
      <c r="L35" s="50">
        <f t="shared" si="22"/>
        <v>0</v>
      </c>
      <c r="M35" s="28">
        <v>100</v>
      </c>
      <c r="N35" s="51">
        <v>0</v>
      </c>
      <c r="O35" s="52">
        <v>100</v>
      </c>
      <c r="P35" s="52">
        <f t="shared" si="18"/>
        <v>0</v>
      </c>
      <c r="Q35" s="28">
        <v>100</v>
      </c>
      <c r="R35" s="51">
        <v>0</v>
      </c>
      <c r="S35" s="52">
        <v>100</v>
      </c>
      <c r="T35" s="50">
        <v>0</v>
      </c>
      <c r="U35" s="49">
        <v>100</v>
      </c>
      <c r="V35" s="69">
        <v>0</v>
      </c>
      <c r="W35" s="70">
        <v>100</v>
      </c>
      <c r="X35" s="50">
        <f t="shared" si="20"/>
        <v>0</v>
      </c>
    </row>
    <row r="36" spans="1:24">
      <c r="A36" s="37"/>
      <c r="B36" s="37"/>
      <c r="C36" s="2"/>
      <c r="D36" s="37"/>
      <c r="E36" s="37"/>
      <c r="F36" s="37"/>
      <c r="G36" s="37"/>
      <c r="H36" s="37"/>
      <c r="I36" s="66"/>
      <c r="J36" s="66"/>
      <c r="K36" s="37"/>
      <c r="L36" s="37"/>
      <c r="M36" s="66"/>
      <c r="N36" s="66"/>
      <c r="O36" s="37"/>
      <c r="P36" s="37"/>
      <c r="Q36" s="66"/>
      <c r="R36" s="66"/>
      <c r="S36" s="37"/>
      <c r="T36" s="37"/>
      <c r="U36" s="66"/>
      <c r="V36" s="66"/>
      <c r="W36" s="37"/>
      <c r="X36" s="37"/>
    </row>
  </sheetData>
  <mergeCells count="24">
    <mergeCell ref="A1:X1"/>
    <mergeCell ref="A2:X2"/>
    <mergeCell ref="M3:P3"/>
    <mergeCell ref="Q3:T3"/>
    <mergeCell ref="U3:X3"/>
    <mergeCell ref="A5:H5"/>
    <mergeCell ref="A6:C6"/>
    <mergeCell ref="A14:C14"/>
    <mergeCell ref="A21:C21"/>
    <mergeCell ref="A24:C24"/>
    <mergeCell ref="A26:C26"/>
    <mergeCell ref="A30:C30"/>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可爱宝宝</cp:lastModifiedBy>
  <dcterms:created xsi:type="dcterms:W3CDTF">2024-05-24T12:40:45Z</dcterms:created>
  <dcterms:modified xsi:type="dcterms:W3CDTF">2024-05-24T12:44:08Z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8C2BE1D988794160933E2D30C6C632BA_11</vt:lpwstr>
  </property>
  <property fmtid="{D5CDD505-2E9C-101B-9397-08002B2CF9AE}" pid="3" name="KSOProductBuildVer">
    <vt:lpwstr>2052-12.1.0.16929</vt:lpwstr>
  </property>
</Properties>
</file>