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曲沃县农业产业园10个项目中央奖补资金分配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<sst xmlns="http://schemas.openxmlformats.org/spreadsheetml/2006/main" count="111" uniqueCount="77">
  <si>
    <t>中央财政资金奖补分配表</t>
  </si>
  <si>
    <t>单位:万元</t>
  </si>
  <si>
    <t>序号</t>
  </si>
  <si>
    <t>项目名称</t>
  </si>
  <si>
    <t>建设内容</t>
  </si>
  <si>
    <t>建设主体</t>
  </si>
  <si>
    <t>建设地点</t>
  </si>
  <si>
    <t>建设期限（年）</t>
  </si>
  <si>
    <t>中央财政奖补资金支持内容</t>
  </si>
  <si>
    <t>支持方式</t>
  </si>
  <si>
    <t>总投资</t>
  </si>
  <si>
    <t>中央财政奖补</t>
  </si>
  <si>
    <t>地方财政</t>
  </si>
  <si>
    <t>社会资本</t>
  </si>
  <si>
    <r>
      <rPr>
        <b/>
        <sz val="11"/>
        <rFont val="Times New Roman"/>
        <charset val="134"/>
      </rPr>
      <t>2024</t>
    </r>
    <r>
      <rPr>
        <b/>
        <sz val="11"/>
        <rFont val="宋体"/>
        <charset val="134"/>
      </rPr>
      <t>年</t>
    </r>
  </si>
  <si>
    <r>
      <rPr>
        <b/>
        <sz val="11"/>
        <rFont val="Times New Roman"/>
        <charset val="134"/>
      </rPr>
      <t>2025</t>
    </r>
    <r>
      <rPr>
        <b/>
        <sz val="11"/>
        <rFont val="宋体"/>
        <charset val="134"/>
      </rPr>
      <t>年</t>
    </r>
  </si>
  <si>
    <r>
      <rPr>
        <b/>
        <sz val="11"/>
        <rFont val="Times New Roman"/>
        <charset val="134"/>
      </rPr>
      <t>2026</t>
    </r>
    <r>
      <rPr>
        <b/>
        <sz val="11"/>
        <rFont val="宋体"/>
        <charset val="134"/>
      </rPr>
      <t>年</t>
    </r>
  </si>
  <si>
    <t>年度投资</t>
  </si>
  <si>
    <t>中央投资</t>
  </si>
  <si>
    <t>合计</t>
  </si>
  <si>
    <t>（一）规模种养基础设施工程（3个）</t>
  </si>
  <si>
    <t>东湖羊标准化养殖基地项目</t>
  </si>
  <si>
    <t xml:space="preserve">在里村镇，史村镇，高显镇3个乡镇，采取“村集体经济组织＋农户”模式，由村集体经济组织建设东湖羊标准化养殖基地，带动农户入驻养殖，东湖羊存栏达到10万只以上。 </t>
  </si>
  <si>
    <t>里村镇、史村镇、高显镇村集体经济组织</t>
  </si>
  <si>
    <t>里村镇、史村镇、高显镇</t>
  </si>
  <si>
    <t>2024-2026</t>
  </si>
  <si>
    <t>支持建设20万平方米的标准化养殖基地，配套饲草库、兽医室、粪污处理等附属设施，完善智慧化管理、自动供水、自动清粪系统，购置饲草料加工、搅拌及投喂机械设备。</t>
  </si>
  <si>
    <t>先建后补</t>
  </si>
  <si>
    <t>设施蔬菜标准化生产示范基地建设项目</t>
  </si>
  <si>
    <t>新建智能化日光温室15栋；埋设输水管道3000m,购置安装200KVA变压器1台，架设低压输变电线路2000m以及硬化路面7500平方米。</t>
  </si>
  <si>
    <t>曲沃县农村集体经济发展有限责任公司（政府平台公司）</t>
  </si>
  <si>
    <t>高显镇</t>
  </si>
  <si>
    <t>主要用于15栋智能化日光温室及相应配套设施的建设，采取直接补助方式。</t>
  </si>
  <si>
    <t>直接补助</t>
  </si>
  <si>
    <t>新改扩建智能化日光温室示范项目</t>
  </si>
  <si>
    <t>新建15栋智能日光温室大棚，改造提升90栋日光温室大棚。</t>
  </si>
  <si>
    <t>曲沃县史村镇农村集体经济发展有限责任公司（政府平台公司）</t>
  </si>
  <si>
    <t>史村镇</t>
  </si>
  <si>
    <t>新建15栋智能日光温室大棚，改造提升90栋日光温室大棚，涉及面积195亩，农户90户。</t>
  </si>
  <si>
    <t>（二）产业链供应链完善提升工程（3个）</t>
  </si>
  <si>
    <t>东湖羊产业保障体系建设项目</t>
  </si>
  <si>
    <t>建设兽医实验室和动物疫病防控物资库，购置相关设施设备；协调农业、土地、金融、保险等部门为东湖羊产业发展提供保障服务。</t>
  </si>
  <si>
    <t>曲沃县畜牧中心</t>
  </si>
  <si>
    <t>为产业园东湖羊购买商业性肉羊养殖保险，每只羊入保费70元，其中财政补助50元，养殖户支付20元。</t>
  </si>
  <si>
    <t>曲沃麦茬羊肉及羊汤预制菜加工项目</t>
  </si>
  <si>
    <t xml:space="preserve">项目总占地面积6.5亩，总建筑面积2450平方米。
1.新建生产厂房1200平方米，库房450 平方米，研发中心800平方米；
2.购置曲沃麦茬羊肉及羊汤预制菜生产线一条,冷藏车一辆；
3.配套建设厂区内电力设施、道路、绿化、给排水等相关辅助设施。
</t>
  </si>
  <si>
    <t>临汾玉生食品股份有限公司</t>
  </si>
  <si>
    <t xml:space="preserve">1.加强校企合作，研发2-3款新产品，优化企业品牌、产品包装设计3-5款并进行制作；
2.支持产品质量安全能力提升，包括但不限于生产过程智能化检查能力：申请办理SC食品生产许可证：IS09001质量体系认证并拥有自检标准化实验室80平方米，达到出厂检验标准等。
</t>
  </si>
  <si>
    <t>曲沃县农副产品深加工及冷链仓储物流建设项目</t>
  </si>
  <si>
    <t>建设农产品加工存储厂房40624平方米、农产品流通交易中心5400平方米、多温库9108平方米、污水处理设施800平方米、消防水池511平方米等；购置农副产品加工生产线10套、信息管理集采供应平台1套、检验检疫实验室设备1套、生物育种设备1套、冷链运输及装卸车辆45辆，配套水电路网等基础设施等。</t>
  </si>
  <si>
    <t>晋之源农业开发有限公司</t>
  </si>
  <si>
    <t>1.主要用于肉羊育种扩繁-育肥-屠宰-加工-仓储-物流-销售为一体农产品质量追溯体系建设；
2.升级原服务种植业的大数据平台，扩展功能以服务于肉羊及农副产品加工数据收集及监测；
3.购置检验检测设备及生物育种设备。</t>
  </si>
  <si>
    <t>（三）科技创新平台建设工程（2个）</t>
  </si>
  <si>
    <t>东湖羊养殖全产业链服务项目</t>
  </si>
  <si>
    <t>组建20余人的东湖羊全产业链技术服务团队，购置防疫、监测、诊断等设施设备，在各个乡镇设立技术服务站，为东湖羊产业提供同期发情、人工授精、疫病防治等服务，对饲草种植、饲料加工、种养循环等业务进行技术指导。</t>
  </si>
  <si>
    <t>山西垚鑫农业科技发展有限公司</t>
  </si>
  <si>
    <t>史村镇、里村镇、高显镇</t>
  </si>
  <si>
    <t>为产业园三个乡镇100多个养殖户50000只能繁母羊开展同期发情、人工授精、孕期监测等技术服务，并进行布病抗原检测和疫病防治服务。</t>
  </si>
  <si>
    <t>博士工作站建设项目</t>
  </si>
  <si>
    <t>1.建立一个蔬菜博士工作站，开展黄瓜等新品种选育，配套栽培技术和特异性遗传机理等研究；
2.建设一个预制菜博士工作站，开展黄瓜等预制菜研发和关键技术研究，进行黄瓜等预制菜加工关键技术研究；
3.建设一个果树博士工作站，开展玉露香梨标准化栽培技术研究和枣新品种选育及高效栽培技术研究；建设形成葡萄优质高效标准化栽培模式、苹果水肥一体化省力化栽培模式。</t>
  </si>
  <si>
    <t>智慧菜谷发展服务中心</t>
  </si>
  <si>
    <t>史村镇、高显镇</t>
  </si>
  <si>
    <t>1.主要用于开展龙王池莲菜传统优质地方 品种脱毒快繁技术研究，露地蔬菜大蒜、洋葱进行生态种植技术试 验与研究，制定莲藕种植技术规程标准；
2.支持果蔬及食用菌类预制菜熟制、杀菌相关工艺研发，以及鲜切果蔬关键技术研究；
3.支持玉露香梨标准化栽培技术研究与集成；葡萄优质高效标准化栽培模式；苹果水肥药一体化省力化栽培模式：枣新品种选育及高效栽培技术。</t>
  </si>
  <si>
    <t>（五）农产品认证与品牌培育工程（1个）</t>
  </si>
  <si>
    <t>“晋之源”区域公共品牌建设项目</t>
  </si>
  <si>
    <t>1.“晋之源”区域公共品牌VI设计及系列产品包装图标；
2.开展品牌宣传推广、信息展示；
3.制定品牌标准、强化品牌认证、提升特优产品品质。</t>
  </si>
  <si>
    <t>曲沃县农业农村局</t>
  </si>
  <si>
    <t>（六）联农带农增收工程（2个）</t>
  </si>
  <si>
    <t>东湖羊育种能力提升项目</t>
  </si>
  <si>
    <t>1、建设标准化羊舍10栋13500平方米，并配套相关设施设备。2、引进种羊2万只，年繁育东湖羊50000只。3、与中国农大、山西农大开展校企合作，通过应用同期发情、人工授精、胚胎移植等生物技术，提升东湖羊繁育能力和品质。</t>
  </si>
  <si>
    <t>山西亿宸农牧发展有限公司</t>
  </si>
  <si>
    <t>1、与中国农大、山西农大进行产学研技术合作。2、引进智能化检测监测设备，以及种羊生产性能测定、精液智能溯源管理系统。3、实施胚胎移植技术，加快东弗里生种羊繁育速度，提升种羊品质。4、开展20000只以上初代种羊多胎优势基因检测。5、对养殖户及相关从业人员进行技术培训。</t>
  </si>
  <si>
    <t>蔬菜深加工项目</t>
  </si>
  <si>
    <t xml:space="preserve">项目总投资4000万元。建设6500㎡的标准钢结构厂房，其中：加工区3000㎡，原料区1200㎡，成品区900㎡，耗材库房1400㎡。购置果蔬及其他成套设备2套，包括：筛选、清洗、分级、切条、切片、搅拌、灌装、包装等，以及化验设备仪器与运输车辆等。完成办公区、研发区等公用场地装修及配套等工作。 </t>
  </si>
  <si>
    <t>山西省曲沃县里村镇南柴村股份经济联合社</t>
  </si>
  <si>
    <t>里村镇</t>
  </si>
  <si>
    <t>支持6500㎡食品级钢结构生产车间及水电等配套设施基础性建设。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</si>
</sst>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26">
    <font>
      <sz val="11"/>
      <color theme="1"/>
      <name val="宋体"/>
      <charset val="134"/>
      <scheme val="minor"/>
    </font>
    <font>
      <sz val="11"/>
      <name val="宋体"/>
      <charset val="134"/>
    </font>
    <font>
      <sz val="20"/>
      <name val="方正小标宋简体"/>
      <charset val="134"/>
    </font>
    <font>
      <b/>
      <sz val="11"/>
      <name val="宋体"/>
      <charset val="134"/>
    </font>
    <font>
      <b/>
      <sz val="11"/>
      <name val="Times New Roman"/>
      <charset val="134"/>
    </font>
    <font>
      <sz val="11"/>
      <name val="Times New Roman"/>
      <charset val="134"/>
    </font>
    <font>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auto="1"/>
      </right>
      <top style="thin">
        <color theme="1"/>
      </top>
      <bottom style="thin">
        <color theme="1"/>
      </bottom>
      <diagonal/>
    </border>
    <border>
      <left style="thin">
        <color auto="1"/>
      </left>
      <right style="thin">
        <color auto="1"/>
      </right>
      <top style="thin">
        <color theme="1"/>
      </top>
      <bottom style="thin">
        <color theme="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1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3" applyNumberFormat="0" applyFill="0" applyAlignment="0" applyProtection="0">
      <alignment vertical="center"/>
    </xf>
    <xf numFmtId="0" fontId="13" fillId="0" borderId="13" applyNumberFormat="0" applyFill="0" applyAlignment="0" applyProtection="0">
      <alignment vertical="center"/>
    </xf>
    <xf numFmtId="0" fontId="14" fillId="0" borderId="14" applyNumberFormat="0" applyFill="0" applyAlignment="0" applyProtection="0">
      <alignment vertical="center"/>
    </xf>
    <xf numFmtId="0" fontId="14" fillId="0" borderId="0" applyNumberFormat="0" applyFill="0" applyBorder="0" applyAlignment="0" applyProtection="0">
      <alignment vertical="center"/>
    </xf>
    <xf numFmtId="0" fontId="15" fillId="4" borderId="15" applyNumberFormat="0" applyAlignment="0" applyProtection="0">
      <alignment vertical="center"/>
    </xf>
    <xf numFmtId="0" fontId="16" fillId="5" borderId="16" applyNumberFormat="0" applyAlignment="0" applyProtection="0">
      <alignment vertical="center"/>
    </xf>
    <xf numFmtId="0" fontId="17" fillId="5" borderId="15" applyNumberFormat="0" applyAlignment="0" applyProtection="0">
      <alignment vertical="center"/>
    </xf>
    <xf numFmtId="0" fontId="18" fillId="6" borderId="17" applyNumberFormat="0" applyAlignment="0" applyProtection="0">
      <alignment vertical="center"/>
    </xf>
    <xf numFmtId="0" fontId="19" fillId="0" borderId="18" applyNumberFormat="0" applyFill="0" applyAlignment="0" applyProtection="0">
      <alignment vertical="center"/>
    </xf>
    <xf numFmtId="0" fontId="20" fillId="0" borderId="1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60">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justify" vertical="center" wrapText="1"/>
    </xf>
    <xf numFmtId="0" fontId="1"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 fillId="0" borderId="8" xfId="0" applyFont="1" applyFill="1" applyBorder="1" applyAlignment="1">
      <alignment horizontal="justify" vertical="center" wrapText="1"/>
    </xf>
    <xf numFmtId="0" fontId="3" fillId="0" borderId="9" xfId="0" applyFont="1" applyFill="1" applyBorder="1" applyAlignment="1">
      <alignment horizontal="justify" vertical="center" wrapText="1"/>
    </xf>
    <xf numFmtId="0" fontId="3" fillId="0" borderId="10"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1" fillId="2" borderId="1" xfId="0" applyFont="1" applyFill="1" applyBorder="1" applyAlignment="1">
      <alignment horizontal="justify" vertical="center" wrapText="1"/>
    </xf>
    <xf numFmtId="0" fontId="2" fillId="2" borderId="0"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3" fontId="5" fillId="2"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3" fontId="5" fillId="2" borderId="8" xfId="0" applyNumberFormat="1" applyFont="1" applyFill="1" applyBorder="1" applyAlignment="1">
      <alignment horizontal="center" vertical="center" wrapText="1"/>
    </xf>
    <xf numFmtId="3" fontId="5" fillId="0" borderId="8"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
  <sheetViews>
    <sheetView tabSelected="1" topLeftCell="A18" workbookViewId="0">
      <selection activeCell="G18" sqref="G18"/>
    </sheetView>
  </sheetViews>
  <sheetFormatPr defaultColWidth="15.625" defaultRowHeight="13.5"/>
  <cols>
    <col min="1" max="1" width="4.875" style="1" customWidth="1"/>
    <col min="2" max="2" width="12.375" style="1" customWidth="1"/>
    <col min="3" max="3" width="23.875" style="2" customWidth="1"/>
    <col min="4" max="4" width="8.5" style="1" customWidth="1"/>
    <col min="5" max="5" width="6.625" style="1" customWidth="1"/>
    <col min="6" max="6" width="5.75" style="1" customWidth="1"/>
    <col min="7" max="7" width="21.0166666666667" style="1" customWidth="1"/>
    <col min="8" max="8" width="5" style="1" customWidth="1"/>
    <col min="9" max="9" width="6.9" style="3" customWidth="1"/>
    <col min="10" max="10" width="6.625" style="1" customWidth="1"/>
    <col min="11" max="11" width="6.175" style="1" customWidth="1"/>
    <col min="12" max="12" width="7.20833333333333" style="1" customWidth="1"/>
    <col min="13" max="13" width="6.175" style="3" customWidth="1"/>
    <col min="14" max="14" width="6.125" style="3" customWidth="1"/>
    <col min="15" max="16" width="6.125" style="1" customWidth="1"/>
    <col min="17" max="18" width="6.125" style="3" customWidth="1"/>
    <col min="19" max="19" width="6.125" style="1" customWidth="1"/>
    <col min="20" max="20" width="6.175" style="1" customWidth="1"/>
    <col min="21" max="22" width="6.125" style="3" customWidth="1"/>
    <col min="23" max="24" width="6.125" style="1" customWidth="1"/>
    <col min="25" max="33" width="9" style="1" customWidth="1"/>
    <col min="34" max="16384" width="15.625" style="1"/>
  </cols>
  <sheetData>
    <row r="1" s="1" customFormat="1" ht="39.95" customHeight="1" spans="1:24">
      <c r="A1" s="4" t="s">
        <v>0</v>
      </c>
      <c r="B1" s="4"/>
      <c r="C1" s="4"/>
      <c r="D1" s="4"/>
      <c r="E1" s="4"/>
      <c r="F1" s="4"/>
      <c r="G1" s="4"/>
      <c r="H1" s="4"/>
      <c r="I1" s="31"/>
      <c r="J1" s="4"/>
      <c r="K1" s="4"/>
      <c r="L1" s="4"/>
      <c r="M1" s="31"/>
      <c r="N1" s="31"/>
      <c r="O1" s="4"/>
      <c r="P1" s="4"/>
      <c r="Q1" s="31"/>
      <c r="R1" s="31"/>
      <c r="S1" s="4"/>
      <c r="T1" s="4"/>
      <c r="U1" s="31"/>
      <c r="V1" s="31"/>
      <c r="W1" s="4"/>
      <c r="X1" s="4"/>
    </row>
    <row r="2" s="1" customFormat="1" spans="1:24">
      <c r="A2" s="2" t="s">
        <v>1</v>
      </c>
      <c r="B2" s="2"/>
      <c r="C2" s="2"/>
      <c r="D2" s="2"/>
      <c r="E2" s="2"/>
      <c r="F2" s="2"/>
      <c r="G2" s="2"/>
      <c r="H2" s="2"/>
      <c r="I2" s="32"/>
      <c r="J2" s="2"/>
      <c r="K2" s="2"/>
      <c r="L2" s="2"/>
      <c r="M2" s="32"/>
      <c r="N2" s="32"/>
      <c r="O2" s="2"/>
      <c r="P2" s="2"/>
      <c r="Q2" s="32"/>
      <c r="R2" s="32"/>
      <c r="S2" s="2"/>
      <c r="T2" s="2"/>
      <c r="U2" s="32"/>
      <c r="V2" s="32"/>
      <c r="W2" s="2"/>
      <c r="X2" s="2"/>
    </row>
    <row r="3" s="1" customFormat="1" ht="14.25" spans="1:24">
      <c r="A3" s="5" t="s">
        <v>2</v>
      </c>
      <c r="B3" s="5" t="s">
        <v>3</v>
      </c>
      <c r="C3" s="5" t="s">
        <v>4</v>
      </c>
      <c r="D3" s="5" t="s">
        <v>5</v>
      </c>
      <c r="E3" s="5" t="s">
        <v>6</v>
      </c>
      <c r="F3" s="5" t="s">
        <v>7</v>
      </c>
      <c r="G3" s="5" t="s">
        <v>8</v>
      </c>
      <c r="H3" s="5" t="s">
        <v>9</v>
      </c>
      <c r="I3" s="33" t="s">
        <v>10</v>
      </c>
      <c r="J3" s="5" t="s">
        <v>11</v>
      </c>
      <c r="K3" s="5" t="s">
        <v>12</v>
      </c>
      <c r="L3" s="5" t="s">
        <v>13</v>
      </c>
      <c r="M3" s="34" t="s">
        <v>14</v>
      </c>
      <c r="N3" s="34"/>
      <c r="O3" s="27"/>
      <c r="P3" s="27"/>
      <c r="Q3" s="34" t="s">
        <v>15</v>
      </c>
      <c r="R3" s="34"/>
      <c r="S3" s="27"/>
      <c r="T3" s="27"/>
      <c r="U3" s="34" t="s">
        <v>16</v>
      </c>
      <c r="V3" s="34"/>
      <c r="W3" s="27"/>
      <c r="X3" s="27"/>
    </row>
    <row r="4" s="1" customFormat="1" ht="39.75" customHeight="1" spans="1:24">
      <c r="A4" s="6"/>
      <c r="B4" s="6"/>
      <c r="C4" s="7"/>
      <c r="D4" s="7"/>
      <c r="E4" s="7"/>
      <c r="F4" s="7"/>
      <c r="G4" s="7"/>
      <c r="H4" s="7"/>
      <c r="I4" s="35"/>
      <c r="J4" s="6"/>
      <c r="K4" s="6"/>
      <c r="L4" s="6"/>
      <c r="M4" s="36" t="s">
        <v>17</v>
      </c>
      <c r="N4" s="37" t="s">
        <v>18</v>
      </c>
      <c r="O4" s="38" t="s">
        <v>12</v>
      </c>
      <c r="P4" s="7" t="s">
        <v>13</v>
      </c>
      <c r="Q4" s="36" t="s">
        <v>17</v>
      </c>
      <c r="R4" s="37" t="s">
        <v>18</v>
      </c>
      <c r="S4" s="38" t="s">
        <v>12</v>
      </c>
      <c r="T4" s="7" t="s">
        <v>13</v>
      </c>
      <c r="U4" s="36" t="s">
        <v>17</v>
      </c>
      <c r="V4" s="56" t="s">
        <v>18</v>
      </c>
      <c r="W4" s="57" t="s">
        <v>12</v>
      </c>
      <c r="X4" s="7" t="s">
        <v>13</v>
      </c>
    </row>
    <row r="5" s="1" customFormat="1" ht="24" customHeight="1" spans="1:24">
      <c r="A5" s="8" t="s">
        <v>19</v>
      </c>
      <c r="B5" s="9"/>
      <c r="C5" s="9"/>
      <c r="D5" s="9"/>
      <c r="E5" s="9"/>
      <c r="F5" s="9"/>
      <c r="G5" s="9"/>
      <c r="H5" s="9"/>
      <c r="I5" s="39">
        <f>I6+I10+I14+I17+I19</f>
        <v>75270</v>
      </c>
      <c r="J5" s="39">
        <f t="shared" ref="J5:X5" si="0">J6+J10+J14+J17+J19</f>
        <v>10000</v>
      </c>
      <c r="K5" s="39">
        <f t="shared" si="0"/>
        <v>4850</v>
      </c>
      <c r="L5" s="39">
        <f t="shared" si="0"/>
        <v>60420</v>
      </c>
      <c r="M5" s="39">
        <f t="shared" si="0"/>
        <v>27060</v>
      </c>
      <c r="N5" s="39">
        <f t="shared" si="0"/>
        <v>3000</v>
      </c>
      <c r="O5" s="39">
        <f t="shared" si="0"/>
        <v>1550</v>
      </c>
      <c r="P5" s="39">
        <f t="shared" si="0"/>
        <v>22510</v>
      </c>
      <c r="Q5" s="39">
        <f t="shared" si="0"/>
        <v>32550</v>
      </c>
      <c r="R5" s="39">
        <f t="shared" si="0"/>
        <v>3000</v>
      </c>
      <c r="S5" s="39">
        <f t="shared" si="0"/>
        <v>2050</v>
      </c>
      <c r="T5" s="39">
        <f t="shared" si="0"/>
        <v>27500</v>
      </c>
      <c r="U5" s="39">
        <f t="shared" si="0"/>
        <v>15660</v>
      </c>
      <c r="V5" s="39">
        <f t="shared" si="0"/>
        <v>4000</v>
      </c>
      <c r="W5" s="39">
        <f t="shared" si="0"/>
        <v>1250</v>
      </c>
      <c r="X5" s="39">
        <f t="shared" si="0"/>
        <v>10410</v>
      </c>
    </row>
    <row r="6" s="1" customFormat="1" ht="29" customHeight="1" spans="1:24">
      <c r="A6" s="10" t="s">
        <v>20</v>
      </c>
      <c r="B6" s="11"/>
      <c r="C6" s="12"/>
      <c r="D6" s="13"/>
      <c r="E6" s="13"/>
      <c r="F6" s="13"/>
      <c r="G6" s="13"/>
      <c r="H6" s="13"/>
      <c r="I6" s="40">
        <f>I7+I8+I9</f>
        <v>26970</v>
      </c>
      <c r="J6" s="40">
        <f>J7+J8+J9</f>
        <v>3000</v>
      </c>
      <c r="K6" s="40">
        <f t="shared" ref="J6:X6" si="1">K7+K8+K9</f>
        <v>400</v>
      </c>
      <c r="L6" s="40">
        <f t="shared" si="1"/>
        <v>23570</v>
      </c>
      <c r="M6" s="40">
        <f t="shared" si="1"/>
        <v>12720</v>
      </c>
      <c r="N6" s="40">
        <f t="shared" si="1"/>
        <v>1150</v>
      </c>
      <c r="O6" s="40">
        <f t="shared" si="1"/>
        <v>400</v>
      </c>
      <c r="P6" s="40">
        <f t="shared" si="1"/>
        <v>11170</v>
      </c>
      <c r="Q6" s="40">
        <f t="shared" si="1"/>
        <v>8150</v>
      </c>
      <c r="R6" s="40">
        <f t="shared" si="1"/>
        <v>950</v>
      </c>
      <c r="S6" s="40">
        <f t="shared" si="1"/>
        <v>0</v>
      </c>
      <c r="T6" s="40">
        <f t="shared" si="1"/>
        <v>7200</v>
      </c>
      <c r="U6" s="40">
        <f t="shared" si="1"/>
        <v>6100</v>
      </c>
      <c r="V6" s="40">
        <f t="shared" si="1"/>
        <v>900</v>
      </c>
      <c r="W6" s="40">
        <f t="shared" si="1"/>
        <v>0</v>
      </c>
      <c r="X6" s="40">
        <f t="shared" si="1"/>
        <v>5200</v>
      </c>
    </row>
    <row r="7" s="1" customFormat="1" ht="108" customHeight="1" spans="1:24">
      <c r="A7" s="14">
        <v>1</v>
      </c>
      <c r="B7" s="15" t="s">
        <v>21</v>
      </c>
      <c r="C7" s="16" t="s">
        <v>22</v>
      </c>
      <c r="D7" s="17" t="s">
        <v>23</v>
      </c>
      <c r="E7" s="17" t="s">
        <v>24</v>
      </c>
      <c r="F7" s="14" t="s">
        <v>25</v>
      </c>
      <c r="G7" s="16" t="s">
        <v>26</v>
      </c>
      <c r="H7" s="17" t="s">
        <v>27</v>
      </c>
      <c r="I7" s="41">
        <v>25000</v>
      </c>
      <c r="J7" s="42">
        <v>1800</v>
      </c>
      <c r="K7" s="42">
        <v>0</v>
      </c>
      <c r="L7" s="42">
        <f>I7-K7-J7</f>
        <v>23200</v>
      </c>
      <c r="M7" s="41">
        <v>11600</v>
      </c>
      <c r="N7" s="43">
        <v>600</v>
      </c>
      <c r="O7" s="44">
        <v>0</v>
      </c>
      <c r="P7" s="42">
        <f>M7-N7-O7</f>
        <v>11000</v>
      </c>
      <c r="Q7" s="41">
        <v>7700</v>
      </c>
      <c r="R7" s="43">
        <v>600</v>
      </c>
      <c r="S7" s="44">
        <v>0</v>
      </c>
      <c r="T7" s="42">
        <f>Q7-R7-S7</f>
        <v>7100</v>
      </c>
      <c r="U7" s="41">
        <f>I7-M7-Q7</f>
        <v>5700</v>
      </c>
      <c r="V7" s="58">
        <v>600</v>
      </c>
      <c r="W7" s="59">
        <v>0</v>
      </c>
      <c r="X7" s="42">
        <f>U7-V7-W7</f>
        <v>5100</v>
      </c>
    </row>
    <row r="8" s="1" customFormat="1" ht="111" customHeight="1" spans="1:24">
      <c r="A8" s="14">
        <v>2</v>
      </c>
      <c r="B8" s="17" t="s">
        <v>28</v>
      </c>
      <c r="C8" s="16" t="s">
        <v>29</v>
      </c>
      <c r="D8" s="17" t="s">
        <v>30</v>
      </c>
      <c r="E8" s="17" t="s">
        <v>31</v>
      </c>
      <c r="F8" s="14">
        <v>2024</v>
      </c>
      <c r="G8" s="18" t="s">
        <v>32</v>
      </c>
      <c r="H8" s="17" t="s">
        <v>33</v>
      </c>
      <c r="I8" s="45">
        <v>820</v>
      </c>
      <c r="J8" s="46">
        <v>350</v>
      </c>
      <c r="K8" s="46">
        <v>400</v>
      </c>
      <c r="L8" s="46">
        <f>I8-K8-J8</f>
        <v>70</v>
      </c>
      <c r="M8" s="45">
        <v>820</v>
      </c>
      <c r="N8" s="47">
        <v>350</v>
      </c>
      <c r="O8" s="48">
        <v>400</v>
      </c>
      <c r="P8" s="48">
        <f t="shared" ref="P8:P13" si="2">M8-N8-O8</f>
        <v>70</v>
      </c>
      <c r="Q8" s="47">
        <v>0</v>
      </c>
      <c r="R8" s="47">
        <v>0</v>
      </c>
      <c r="S8" s="46">
        <v>0</v>
      </c>
      <c r="T8" s="46">
        <f t="shared" ref="T8:T13" si="3">Q8-R8-S8</f>
        <v>0</v>
      </c>
      <c r="U8" s="45">
        <f>I8-M8-Q8</f>
        <v>0</v>
      </c>
      <c r="V8" s="45">
        <v>0</v>
      </c>
      <c r="W8" s="46">
        <v>0</v>
      </c>
      <c r="X8" s="46">
        <f t="shared" ref="X8:X13" si="4">U8-V8-W8</f>
        <v>0</v>
      </c>
    </row>
    <row r="9" s="1" customFormat="1" ht="98" customHeight="1" spans="1:24">
      <c r="A9" s="14">
        <v>3</v>
      </c>
      <c r="B9" s="17" t="s">
        <v>34</v>
      </c>
      <c r="C9" s="16" t="s">
        <v>35</v>
      </c>
      <c r="D9" s="17" t="s">
        <v>36</v>
      </c>
      <c r="E9" s="17" t="s">
        <v>37</v>
      </c>
      <c r="F9" s="14" t="s">
        <v>25</v>
      </c>
      <c r="G9" s="18" t="s">
        <v>38</v>
      </c>
      <c r="H9" s="19" t="s">
        <v>33</v>
      </c>
      <c r="I9" s="49">
        <v>1150</v>
      </c>
      <c r="J9" s="50">
        <v>850</v>
      </c>
      <c r="K9" s="50">
        <v>0</v>
      </c>
      <c r="L9" s="50">
        <v>300</v>
      </c>
      <c r="M9" s="51">
        <v>300</v>
      </c>
      <c r="N9" s="51">
        <v>200</v>
      </c>
      <c r="O9" s="50">
        <v>0</v>
      </c>
      <c r="P9" s="50">
        <v>100</v>
      </c>
      <c r="Q9" s="51">
        <v>450</v>
      </c>
      <c r="R9" s="51">
        <v>350</v>
      </c>
      <c r="S9" s="50">
        <v>0</v>
      </c>
      <c r="T9" s="50">
        <v>100</v>
      </c>
      <c r="U9" s="51">
        <v>400</v>
      </c>
      <c r="V9" s="51">
        <v>300</v>
      </c>
      <c r="W9" s="50">
        <v>0</v>
      </c>
      <c r="X9" s="50">
        <v>100</v>
      </c>
    </row>
    <row r="10" s="1" customFormat="1" ht="38" customHeight="1" spans="1:24">
      <c r="A10" s="10" t="s">
        <v>39</v>
      </c>
      <c r="B10" s="11"/>
      <c r="C10" s="12"/>
      <c r="D10" s="13"/>
      <c r="E10" s="13"/>
      <c r="F10" s="13"/>
      <c r="G10" s="13"/>
      <c r="H10" s="13"/>
      <c r="I10" s="40">
        <f>I11+I12+I13</f>
        <v>39200</v>
      </c>
      <c r="J10" s="40">
        <f t="shared" ref="J10:X10" si="5">J11+J12+J13</f>
        <v>2700</v>
      </c>
      <c r="K10" s="40">
        <f t="shared" si="5"/>
        <v>4300</v>
      </c>
      <c r="L10" s="40">
        <f t="shared" si="5"/>
        <v>32200</v>
      </c>
      <c r="M10" s="40">
        <f t="shared" si="5"/>
        <v>10740</v>
      </c>
      <c r="N10" s="40">
        <f t="shared" si="5"/>
        <v>480</v>
      </c>
      <c r="O10" s="40">
        <f t="shared" si="5"/>
        <v>1100</v>
      </c>
      <c r="P10" s="40">
        <f t="shared" si="5"/>
        <v>9160</v>
      </c>
      <c r="Q10" s="40">
        <f t="shared" si="5"/>
        <v>20880</v>
      </c>
      <c r="R10" s="40">
        <f t="shared" si="5"/>
        <v>750</v>
      </c>
      <c r="S10" s="40">
        <f t="shared" si="5"/>
        <v>2000</v>
      </c>
      <c r="T10" s="40">
        <f t="shared" si="5"/>
        <v>18130</v>
      </c>
      <c r="U10" s="40">
        <f t="shared" si="5"/>
        <v>7580</v>
      </c>
      <c r="V10" s="40">
        <f t="shared" si="5"/>
        <v>1470</v>
      </c>
      <c r="W10" s="40">
        <f t="shared" si="5"/>
        <v>1200</v>
      </c>
      <c r="X10" s="40">
        <f t="shared" si="5"/>
        <v>4910</v>
      </c>
    </row>
    <row r="11" s="1" customFormat="1" ht="114" customHeight="1" spans="1:24">
      <c r="A11" s="17">
        <v>4</v>
      </c>
      <c r="B11" s="15" t="s">
        <v>40</v>
      </c>
      <c r="C11" s="20" t="s">
        <v>41</v>
      </c>
      <c r="D11" s="21" t="s">
        <v>42</v>
      </c>
      <c r="E11" s="21" t="s">
        <v>31</v>
      </c>
      <c r="F11" s="22" t="s">
        <v>25</v>
      </c>
      <c r="G11" s="23" t="s">
        <v>43</v>
      </c>
      <c r="H11" s="21" t="s">
        <v>33</v>
      </c>
      <c r="I11" s="52">
        <v>1000</v>
      </c>
      <c r="J11" s="53">
        <v>500</v>
      </c>
      <c r="K11" s="53">
        <v>300</v>
      </c>
      <c r="L11" s="53">
        <v>200</v>
      </c>
      <c r="M11" s="52">
        <v>440</v>
      </c>
      <c r="N11" s="52">
        <v>100</v>
      </c>
      <c r="O11" s="53">
        <v>300</v>
      </c>
      <c r="P11" s="53">
        <f t="shared" si="2"/>
        <v>40</v>
      </c>
      <c r="Q11" s="52">
        <v>280</v>
      </c>
      <c r="R11" s="52">
        <v>200</v>
      </c>
      <c r="S11" s="53">
        <v>0</v>
      </c>
      <c r="T11" s="53">
        <f t="shared" si="3"/>
        <v>80</v>
      </c>
      <c r="U11" s="52">
        <f>I11-M11-Q11</f>
        <v>280</v>
      </c>
      <c r="V11" s="52">
        <f>J11-N11-R11</f>
        <v>200</v>
      </c>
      <c r="W11" s="53">
        <f>K11-O11-S11</f>
        <v>0</v>
      </c>
      <c r="X11" s="53">
        <f t="shared" si="4"/>
        <v>80</v>
      </c>
    </row>
    <row r="12" s="1" customFormat="1" ht="291" customHeight="1" spans="1:24">
      <c r="A12" s="14">
        <v>5</v>
      </c>
      <c r="B12" s="17" t="s">
        <v>44</v>
      </c>
      <c r="C12" s="16" t="s">
        <v>45</v>
      </c>
      <c r="D12" s="17" t="s">
        <v>46</v>
      </c>
      <c r="E12" s="17" t="s">
        <v>31</v>
      </c>
      <c r="F12" s="14" t="s">
        <v>25</v>
      </c>
      <c r="G12" s="16" t="s">
        <v>47</v>
      </c>
      <c r="H12" s="17" t="s">
        <v>27</v>
      </c>
      <c r="I12" s="41">
        <v>1200</v>
      </c>
      <c r="J12" s="42">
        <v>300</v>
      </c>
      <c r="K12" s="42">
        <v>0</v>
      </c>
      <c r="L12" s="42">
        <v>900</v>
      </c>
      <c r="M12" s="54">
        <v>300</v>
      </c>
      <c r="N12" s="43">
        <v>80</v>
      </c>
      <c r="O12" s="44">
        <v>0</v>
      </c>
      <c r="P12" s="44">
        <f t="shared" si="2"/>
        <v>220</v>
      </c>
      <c r="Q12" s="54">
        <v>600</v>
      </c>
      <c r="R12" s="43">
        <v>150</v>
      </c>
      <c r="S12" s="44">
        <v>0</v>
      </c>
      <c r="T12" s="42">
        <f t="shared" si="3"/>
        <v>450</v>
      </c>
      <c r="U12" s="41">
        <f>I12-M12-Q12</f>
        <v>300</v>
      </c>
      <c r="V12" s="58">
        <v>70</v>
      </c>
      <c r="W12" s="59">
        <v>0</v>
      </c>
      <c r="X12" s="42">
        <f t="shared" si="4"/>
        <v>230</v>
      </c>
    </row>
    <row r="13" s="1" customFormat="1" ht="162" customHeight="1" spans="1:24">
      <c r="A13" s="14">
        <v>6</v>
      </c>
      <c r="B13" s="17" t="s">
        <v>48</v>
      </c>
      <c r="C13" s="16" t="s">
        <v>49</v>
      </c>
      <c r="D13" s="17" t="s">
        <v>50</v>
      </c>
      <c r="E13" s="17" t="s">
        <v>31</v>
      </c>
      <c r="F13" s="14" t="s">
        <v>25</v>
      </c>
      <c r="G13" s="18" t="s">
        <v>51</v>
      </c>
      <c r="H13" s="17" t="s">
        <v>33</v>
      </c>
      <c r="I13" s="41">
        <v>37000</v>
      </c>
      <c r="J13" s="41">
        <v>1900</v>
      </c>
      <c r="K13" s="42">
        <v>4000</v>
      </c>
      <c r="L13" s="42">
        <f>I13-J13-K13</f>
        <v>31100</v>
      </c>
      <c r="M13" s="41">
        <v>10000</v>
      </c>
      <c r="N13" s="43">
        <v>300</v>
      </c>
      <c r="O13" s="44">
        <v>800</v>
      </c>
      <c r="P13" s="42">
        <f t="shared" si="2"/>
        <v>8900</v>
      </c>
      <c r="Q13" s="41">
        <v>20000</v>
      </c>
      <c r="R13" s="41">
        <v>400</v>
      </c>
      <c r="S13" s="42">
        <v>2000</v>
      </c>
      <c r="T13" s="42">
        <f t="shared" si="3"/>
        <v>17600</v>
      </c>
      <c r="U13" s="41">
        <v>7000</v>
      </c>
      <c r="V13" s="41">
        <v>1200</v>
      </c>
      <c r="W13" s="42">
        <v>1200</v>
      </c>
      <c r="X13" s="42">
        <f t="shared" si="4"/>
        <v>4600</v>
      </c>
    </row>
    <row r="14" s="1" customFormat="1" ht="25" customHeight="1" spans="1:24">
      <c r="A14" s="24" t="s">
        <v>52</v>
      </c>
      <c r="B14" s="25"/>
      <c r="C14" s="26"/>
      <c r="D14" s="27"/>
      <c r="E14" s="27"/>
      <c r="F14" s="27"/>
      <c r="G14" s="27"/>
      <c r="H14" s="27"/>
      <c r="I14" s="55">
        <f>I15+I16</f>
        <v>2100</v>
      </c>
      <c r="J14" s="55">
        <f t="shared" ref="J14:X14" si="6">J15+J16</f>
        <v>1600</v>
      </c>
      <c r="K14" s="55">
        <f t="shared" si="6"/>
        <v>150</v>
      </c>
      <c r="L14" s="55">
        <f t="shared" si="6"/>
        <v>350</v>
      </c>
      <c r="M14" s="55">
        <f t="shared" si="6"/>
        <v>500</v>
      </c>
      <c r="N14" s="55">
        <f t="shared" si="6"/>
        <v>300</v>
      </c>
      <c r="O14" s="55">
        <f t="shared" si="6"/>
        <v>50</v>
      </c>
      <c r="P14" s="55">
        <f t="shared" si="6"/>
        <v>150</v>
      </c>
      <c r="Q14" s="55">
        <f t="shared" si="6"/>
        <v>700</v>
      </c>
      <c r="R14" s="55">
        <f t="shared" si="6"/>
        <v>550</v>
      </c>
      <c r="S14" s="55">
        <f t="shared" si="6"/>
        <v>50</v>
      </c>
      <c r="T14" s="55">
        <f t="shared" si="6"/>
        <v>100</v>
      </c>
      <c r="U14" s="55">
        <f t="shared" si="6"/>
        <v>900</v>
      </c>
      <c r="V14" s="55">
        <f t="shared" si="6"/>
        <v>750</v>
      </c>
      <c r="W14" s="55">
        <f t="shared" si="6"/>
        <v>50</v>
      </c>
      <c r="X14" s="55">
        <f t="shared" si="6"/>
        <v>100</v>
      </c>
    </row>
    <row r="15" s="1" customFormat="1" ht="124" customHeight="1" spans="1:24">
      <c r="A15" s="14">
        <v>7</v>
      </c>
      <c r="B15" s="15" t="s">
        <v>53</v>
      </c>
      <c r="C15" s="16" t="s">
        <v>54</v>
      </c>
      <c r="D15" s="17" t="s">
        <v>55</v>
      </c>
      <c r="E15" s="17" t="s">
        <v>56</v>
      </c>
      <c r="F15" s="14" t="s">
        <v>25</v>
      </c>
      <c r="G15" s="18" t="s">
        <v>57</v>
      </c>
      <c r="H15" s="17" t="s">
        <v>33</v>
      </c>
      <c r="I15" s="41">
        <v>1500</v>
      </c>
      <c r="J15" s="42">
        <v>1150</v>
      </c>
      <c r="K15" s="42">
        <v>0</v>
      </c>
      <c r="L15" s="42">
        <f>I15-J15-K15</f>
        <v>350</v>
      </c>
      <c r="M15" s="54">
        <v>300</v>
      </c>
      <c r="N15" s="43">
        <v>150</v>
      </c>
      <c r="O15" s="44">
        <v>0</v>
      </c>
      <c r="P15" s="44">
        <f>M15-N15-O15</f>
        <v>150</v>
      </c>
      <c r="Q15" s="54">
        <v>500</v>
      </c>
      <c r="R15" s="43">
        <v>400</v>
      </c>
      <c r="S15" s="44">
        <v>0</v>
      </c>
      <c r="T15" s="44">
        <f>Q15-R15-S15</f>
        <v>100</v>
      </c>
      <c r="U15" s="41">
        <f>I15-M15-Q15</f>
        <v>700</v>
      </c>
      <c r="V15" s="54">
        <f>J15-N15-R15</f>
        <v>600</v>
      </c>
      <c r="W15" s="14">
        <v>0</v>
      </c>
      <c r="X15" s="14">
        <f>U15-V15-W15</f>
        <v>100</v>
      </c>
    </row>
    <row r="16" s="1" customFormat="1" ht="266" customHeight="1" spans="1:24">
      <c r="A16" s="14">
        <v>8</v>
      </c>
      <c r="B16" s="17" t="s">
        <v>58</v>
      </c>
      <c r="C16" s="16" t="s">
        <v>59</v>
      </c>
      <c r="D16" s="28" t="s">
        <v>60</v>
      </c>
      <c r="E16" s="28" t="s">
        <v>61</v>
      </c>
      <c r="F16" s="29" t="s">
        <v>25</v>
      </c>
      <c r="G16" s="30" t="s">
        <v>62</v>
      </c>
      <c r="H16" s="17" t="s">
        <v>33</v>
      </c>
      <c r="I16" s="41">
        <v>600</v>
      </c>
      <c r="J16" s="42">
        <v>450</v>
      </c>
      <c r="K16" s="42">
        <v>150</v>
      </c>
      <c r="L16" s="42">
        <v>0</v>
      </c>
      <c r="M16" s="41">
        <v>200</v>
      </c>
      <c r="N16" s="41">
        <v>150</v>
      </c>
      <c r="O16" s="42">
        <v>50</v>
      </c>
      <c r="P16" s="42">
        <f t="shared" ref="P16:P21" si="7">M16-N16-O16</f>
        <v>0</v>
      </c>
      <c r="Q16" s="41">
        <v>200</v>
      </c>
      <c r="R16" s="41">
        <v>150</v>
      </c>
      <c r="S16" s="42">
        <v>50</v>
      </c>
      <c r="T16" s="42">
        <f t="shared" ref="T16:T21" si="8">Q16-R16-S16</f>
        <v>0</v>
      </c>
      <c r="U16" s="41">
        <v>200</v>
      </c>
      <c r="V16" s="41">
        <v>150</v>
      </c>
      <c r="W16" s="42">
        <v>50</v>
      </c>
      <c r="X16" s="42">
        <f>U16-V16-W16</f>
        <v>0</v>
      </c>
    </row>
    <row r="17" s="1" customFormat="1" ht="29" customHeight="1" spans="1:24">
      <c r="A17" s="24" t="s">
        <v>63</v>
      </c>
      <c r="B17" s="25"/>
      <c r="C17" s="26"/>
      <c r="D17" s="28"/>
      <c r="E17" s="28"/>
      <c r="F17" s="29"/>
      <c r="G17" s="30"/>
      <c r="H17" s="17"/>
      <c r="I17" s="55">
        <f>I18</f>
        <v>1000</v>
      </c>
      <c r="J17" s="55">
        <f t="shared" ref="J17:X17" si="9">J18</f>
        <v>1000</v>
      </c>
      <c r="K17" s="55">
        <f t="shared" si="9"/>
        <v>0</v>
      </c>
      <c r="L17" s="55">
        <f t="shared" si="9"/>
        <v>0</v>
      </c>
      <c r="M17" s="55">
        <f t="shared" si="9"/>
        <v>300</v>
      </c>
      <c r="N17" s="55">
        <f t="shared" si="9"/>
        <v>300</v>
      </c>
      <c r="O17" s="55">
        <f t="shared" si="9"/>
        <v>0</v>
      </c>
      <c r="P17" s="55">
        <f t="shared" si="9"/>
        <v>0</v>
      </c>
      <c r="Q17" s="55">
        <f t="shared" si="9"/>
        <v>300</v>
      </c>
      <c r="R17" s="55">
        <f t="shared" si="9"/>
        <v>300</v>
      </c>
      <c r="S17" s="55">
        <f t="shared" si="9"/>
        <v>0</v>
      </c>
      <c r="T17" s="55">
        <f t="shared" si="9"/>
        <v>0</v>
      </c>
      <c r="U17" s="55">
        <f t="shared" si="9"/>
        <v>400</v>
      </c>
      <c r="V17" s="55">
        <f t="shared" si="9"/>
        <v>400</v>
      </c>
      <c r="W17" s="55">
        <f t="shared" si="9"/>
        <v>0</v>
      </c>
      <c r="X17" s="55">
        <f t="shared" si="9"/>
        <v>0</v>
      </c>
    </row>
    <row r="18" s="1" customFormat="1" ht="310" customHeight="1" spans="1:24">
      <c r="A18" s="14">
        <v>9</v>
      </c>
      <c r="B18" s="17" t="s">
        <v>64</v>
      </c>
      <c r="C18" s="16" t="s">
        <v>65</v>
      </c>
      <c r="D18" s="28" t="s">
        <v>66</v>
      </c>
      <c r="E18" s="28" t="s">
        <v>56</v>
      </c>
      <c r="F18" s="29" t="s">
        <v>25</v>
      </c>
      <c r="G18" s="18" t="s">
        <v>65</v>
      </c>
      <c r="H18" s="17" t="s">
        <v>33</v>
      </c>
      <c r="I18" s="17">
        <v>1000</v>
      </c>
      <c r="J18" s="17">
        <v>1000</v>
      </c>
      <c r="K18" s="17">
        <v>0</v>
      </c>
      <c r="L18" s="17">
        <v>0</v>
      </c>
      <c r="M18" s="17">
        <v>300</v>
      </c>
      <c r="N18" s="17">
        <v>300</v>
      </c>
      <c r="O18" s="17">
        <v>0</v>
      </c>
      <c r="P18" s="17">
        <v>0</v>
      </c>
      <c r="Q18" s="17">
        <v>300</v>
      </c>
      <c r="R18" s="17">
        <v>300</v>
      </c>
      <c r="S18" s="17">
        <v>0</v>
      </c>
      <c r="T18" s="17">
        <v>0</v>
      </c>
      <c r="U18" s="17">
        <v>400</v>
      </c>
      <c r="V18" s="17">
        <v>400</v>
      </c>
      <c r="W18" s="17">
        <v>0</v>
      </c>
      <c r="X18" s="17">
        <v>0</v>
      </c>
    </row>
    <row r="19" s="1" customFormat="1" ht="43" customHeight="1" spans="1:24">
      <c r="A19" s="24" t="s">
        <v>67</v>
      </c>
      <c r="B19" s="25"/>
      <c r="C19" s="26"/>
      <c r="D19" s="27"/>
      <c r="E19" s="27"/>
      <c r="F19" s="27"/>
      <c r="G19" s="27"/>
      <c r="H19" s="27"/>
      <c r="I19" s="55">
        <f>I20+I21</f>
        <v>6000</v>
      </c>
      <c r="J19" s="55">
        <f t="shared" ref="J19:X19" si="10">J20+J21</f>
        <v>1700</v>
      </c>
      <c r="K19" s="55">
        <f t="shared" si="10"/>
        <v>0</v>
      </c>
      <c r="L19" s="55">
        <f t="shared" si="10"/>
        <v>4300</v>
      </c>
      <c r="M19" s="55">
        <f t="shared" si="10"/>
        <v>2800</v>
      </c>
      <c r="N19" s="55">
        <f t="shared" si="10"/>
        <v>770</v>
      </c>
      <c r="O19" s="55">
        <f t="shared" si="10"/>
        <v>0</v>
      </c>
      <c r="P19" s="55">
        <f t="shared" si="10"/>
        <v>2030</v>
      </c>
      <c r="Q19" s="55">
        <f t="shared" si="10"/>
        <v>2520</v>
      </c>
      <c r="R19" s="55">
        <f t="shared" si="10"/>
        <v>450</v>
      </c>
      <c r="S19" s="55">
        <f t="shared" si="10"/>
        <v>0</v>
      </c>
      <c r="T19" s="55">
        <f t="shared" si="10"/>
        <v>2070</v>
      </c>
      <c r="U19" s="55">
        <f t="shared" si="10"/>
        <v>680</v>
      </c>
      <c r="V19" s="55">
        <f t="shared" si="10"/>
        <v>480</v>
      </c>
      <c r="W19" s="55">
        <f t="shared" si="10"/>
        <v>0</v>
      </c>
      <c r="X19" s="55">
        <f t="shared" si="10"/>
        <v>200</v>
      </c>
    </row>
    <row r="20" s="1" customFormat="1" ht="207" customHeight="1" spans="1:24">
      <c r="A20" s="14">
        <v>10</v>
      </c>
      <c r="B20" s="17" t="s">
        <v>68</v>
      </c>
      <c r="C20" s="16" t="s">
        <v>69</v>
      </c>
      <c r="D20" s="28" t="s">
        <v>70</v>
      </c>
      <c r="E20" s="28" t="s">
        <v>37</v>
      </c>
      <c r="F20" s="29" t="s">
        <v>25</v>
      </c>
      <c r="G20" s="18" t="s">
        <v>71</v>
      </c>
      <c r="H20" s="17" t="s">
        <v>33</v>
      </c>
      <c r="I20" s="41">
        <v>2000</v>
      </c>
      <c r="J20" s="42">
        <v>800</v>
      </c>
      <c r="K20" s="42">
        <v>0</v>
      </c>
      <c r="L20" s="42">
        <f>I20-J20-K20</f>
        <v>1200</v>
      </c>
      <c r="M20" s="41">
        <v>800</v>
      </c>
      <c r="N20" s="41">
        <v>300</v>
      </c>
      <c r="O20" s="42">
        <v>0</v>
      </c>
      <c r="P20" s="42">
        <f t="shared" si="7"/>
        <v>500</v>
      </c>
      <c r="Q20" s="41">
        <v>700</v>
      </c>
      <c r="R20" s="41">
        <v>200</v>
      </c>
      <c r="S20" s="42">
        <v>0</v>
      </c>
      <c r="T20" s="42">
        <f t="shared" si="8"/>
        <v>500</v>
      </c>
      <c r="U20" s="41">
        <f>I20-M20-Q20</f>
        <v>500</v>
      </c>
      <c r="V20" s="41">
        <f>J20-N20-R20</f>
        <v>300</v>
      </c>
      <c r="W20" s="42">
        <v>0</v>
      </c>
      <c r="X20" s="42">
        <f>U20-V20-W20</f>
        <v>200</v>
      </c>
    </row>
    <row r="21" s="1" customFormat="1" ht="161" customHeight="1" spans="1:24">
      <c r="A21" s="14">
        <v>11</v>
      </c>
      <c r="B21" s="17" t="s">
        <v>72</v>
      </c>
      <c r="C21" s="16" t="s">
        <v>73</v>
      </c>
      <c r="D21" s="17" t="s">
        <v>74</v>
      </c>
      <c r="E21" s="17" t="s">
        <v>75</v>
      </c>
      <c r="F21" s="14" t="s">
        <v>25</v>
      </c>
      <c r="G21" s="18" t="s">
        <v>76</v>
      </c>
      <c r="H21" s="17" t="s">
        <v>27</v>
      </c>
      <c r="I21" s="42">
        <v>4000</v>
      </c>
      <c r="J21" s="42">
        <v>900</v>
      </c>
      <c r="K21" s="42">
        <v>0</v>
      </c>
      <c r="L21" s="42">
        <f>I21-J21-K21</f>
        <v>3100</v>
      </c>
      <c r="M21" s="42">
        <v>2000</v>
      </c>
      <c r="N21" s="42">
        <v>470</v>
      </c>
      <c r="O21" s="44">
        <v>0</v>
      </c>
      <c r="P21" s="42">
        <f t="shared" si="7"/>
        <v>1530</v>
      </c>
      <c r="Q21" s="42">
        <v>1820</v>
      </c>
      <c r="R21" s="44">
        <v>250</v>
      </c>
      <c r="S21" s="44">
        <v>0</v>
      </c>
      <c r="T21" s="42">
        <f t="shared" si="8"/>
        <v>1570</v>
      </c>
      <c r="U21" s="42">
        <f t="shared" ref="U21:X21" si="11">I21-M21-Q21</f>
        <v>180</v>
      </c>
      <c r="V21" s="59">
        <f t="shared" si="11"/>
        <v>180</v>
      </c>
      <c r="W21" s="59">
        <v>0</v>
      </c>
      <c r="X21" s="42">
        <f t="shared" si="11"/>
        <v>0</v>
      </c>
    </row>
  </sheetData>
  <mergeCells count="23">
    <mergeCell ref="A1:X1"/>
    <mergeCell ref="A2:X2"/>
    <mergeCell ref="M3:P3"/>
    <mergeCell ref="Q3:T3"/>
    <mergeCell ref="U3:X3"/>
    <mergeCell ref="A5:H5"/>
    <mergeCell ref="A6:C6"/>
    <mergeCell ref="A10:C10"/>
    <mergeCell ref="A14:C14"/>
    <mergeCell ref="A17:C17"/>
    <mergeCell ref="A19:C19"/>
    <mergeCell ref="A3:A4"/>
    <mergeCell ref="B3:B4"/>
    <mergeCell ref="C3:C4"/>
    <mergeCell ref="D3:D4"/>
    <mergeCell ref="E3:E4"/>
    <mergeCell ref="F3:F4"/>
    <mergeCell ref="G3:G4"/>
    <mergeCell ref="H3:H4"/>
    <mergeCell ref="I3:I4"/>
    <mergeCell ref="J3:J4"/>
    <mergeCell ref="K3:K4"/>
    <mergeCell ref="L3:L4"/>
  </mergeCells>
  <pageMargins left="0.75" right="0.75" top="1" bottom="1" header="0.5" footer="0.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曲沃县农业产业园10个项目中央奖补资金分配表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阿慧</dc:creator>
  <cp:lastModifiedBy>り兮墨づ</cp:lastModifiedBy>
  <dcterms:created xsi:type="dcterms:W3CDTF">2024-05-19T16:35:00Z</dcterms:created>
  <dcterms:modified xsi:type="dcterms:W3CDTF">2024-08-15T06:39:10Z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267F052548B64DE6981C2F2169D68081_13</vt:lpwstr>
  </property>
  <property fmtid="{D5CDD505-2E9C-101B-9397-08002B2CF9AE}" pid="3" name="KSOProductBuildVer">
    <vt:lpwstr>2052-12.1.0.17827</vt:lpwstr>
  </property>
</Properties>
</file>